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Prabhadevi\Mitan Mangesh Vetkar\"/>
    </mc:Choice>
  </mc:AlternateContent>
  <xr:revisionPtr revIDLastSave="0" documentId="13_ncr:1_{00CAA449-1868-436A-8501-B5B2D9B36A5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1" i="4" l="1"/>
  <c r="V11" i="4" l="1"/>
  <c r="W13" i="4"/>
  <c r="W12" i="4"/>
  <c r="W11" i="4"/>
  <c r="W10" i="4"/>
  <c r="V10" i="4"/>
  <c r="W9" i="4"/>
  <c r="V9" i="4"/>
  <c r="R25" i="4"/>
  <c r="Q12" i="4" l="1"/>
  <c r="U12" i="4"/>
  <c r="Q11" i="4"/>
  <c r="U11" i="4"/>
  <c r="Q10" i="4"/>
  <c r="U10" i="4"/>
  <c r="Q9" i="4"/>
  <c r="U9" i="4"/>
  <c r="N19" i="4"/>
  <c r="J29" i="4"/>
  <c r="P12" i="4" l="1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<sst xmlns="http://schemas.openxmlformats.org/spreadsheetml/2006/main" count="35" uniqueCount="32">
  <si>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</si>
  <si>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</si>
  <si>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</si>
  <si>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</si>
  <si>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</si>
  <si>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</si>
  <si>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</si>
  <si>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</si>
  <si>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</si>
  <si>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</si>
  <si>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</si>
  <si>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</si>
  <si>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</si>
  <si>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2304, 23rd Floor, Manhattan, Sai world City , Village - Kolkhepeth</t>
  </si>
  <si>
    <t xml:space="preserve">agreemetn  - 21.12.2019 </t>
  </si>
  <si>
    <t>av</t>
  </si>
  <si>
    <t>sd</t>
  </si>
  <si>
    <t>rd</t>
  </si>
  <si>
    <t>bv</t>
  </si>
  <si>
    <t>ca</t>
  </si>
  <si>
    <t>rate</t>
  </si>
  <si>
    <t>fmv</t>
  </si>
  <si>
    <t>1 stilt car park</t>
  </si>
  <si>
    <t>21.02.24</t>
  </si>
  <si>
    <t>19.01.24</t>
  </si>
  <si>
    <t>04.0.24</t>
  </si>
  <si>
    <t>04.01.24</t>
  </si>
  <si>
    <t>mca</t>
  </si>
  <si>
    <t>bal</t>
  </si>
  <si>
    <t>fb</t>
  </si>
  <si>
    <t>1.75 to 1.95 cr</t>
  </si>
  <si>
    <t>oc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</si>
</sst>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3"/>
      <color rgb="FF88828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  <xf numFmtId="0" fontId="0" fillId="0" borderId="0" xfId="0" applyFont="1" applyAlignment="1">
      <alignment horizontal="right"/>
    </xf>
    <xf numFmtId="0" fontId="0" fillId="2" borderId="0" xfId="0" applyFont="1" applyFill="1" applyAlignment="1">
      <alignment horizontal="right"/>
    </xf>
    <xf numFmtId="0" fontId="0" fillId="2" borderId="0" xfId="0" applyFont="1" applyFill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420775</xdr:colOff>
      <xdr:row>29</xdr:row>
      <xdr:rowOff>134113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C0401B-B08C-4A51-87EA-070CF048E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003175" cy="54681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48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3F33E7-E73D-45BE-B06F-3E496A698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90297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409575</xdr:colOff>
      <xdr:row>49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1B92EB-BD9C-4617-9E61-2FD0D799E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087975" cy="9086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20</xdr:col>
      <xdr:colOff>144512</xdr:colOff>
      <xdr:row>34</xdr:row>
      <xdr:rowOff>57902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FA9C09-2F8B-49E2-AB93-020B9F316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726912" cy="53919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296933</xdr:colOff>
      <xdr:row>29</xdr:row>
      <xdr:rowOff>38850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6537C0-92FF-4491-A797-913E22DEE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879333" cy="5372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1617</xdr:colOff>
      <xdr:row>30</xdr:row>
      <xdr:rowOff>115040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9E347A-630D-4747-92C0-967D1E930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584017" cy="53061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22</xdr:col>
      <xdr:colOff>449609</xdr:colOff>
      <xdr:row>40</xdr:row>
      <xdr:rowOff>96141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F24031-AC46-4590-BE6D-023DEB91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3860809" cy="63826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28</xdr:col>
      <xdr:colOff>97135</xdr:colOff>
      <xdr:row>33</xdr:row>
      <xdr:rowOff>105667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664B26-C429-47B9-B5C7-35D4EA9FC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3508335" cy="63921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30536</xdr:colOff>
      <xdr:row>35</xdr:row>
      <xdr:rowOff>39009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80A476-97F1-4E9C-AC76-6CBEFDAA6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051336" cy="65160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BBDE02-6EAD-4439-89D9-F5B814BBB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6582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4191BA-E303-49D5-AA93-0B7972D0A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B1" zoomScaleNormal="100" workbookViewId="0">
      <selection activeCell="Q21" sqref="Q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2" max="22" width="13.425781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1150</v>
      </c>
      <c r="C2" s="4">
        <f>B2*1.2</f>
        <v>1380</v>
      </c>
      <c r="D2" s="4">
        <f t="shared" ref="D2:D13" si="2">C2*1.2</f>
        <v>1656</v>
      </c>
      <c r="E2" s="5">
        <f t="shared" ref="E2:E13" si="3">R2</f>
        <v>18000000</v>
      </c>
      <c r="F2" s="10">
        <f t="shared" ref="F2:F13" si="4">ROUND((E2/B2),0)</f>
        <v>15652</v>
      </c>
      <c r="G2" s="10">
        <f t="shared" ref="G2:G13" si="5">ROUND((E2/C2),0)</f>
        <v>13043</v>
      </c>
      <c r="H2" s="10">
        <f t="shared" ref="H2:H13" si="6">ROUND((E2/D2),0)</f>
        <v>10870</v>
      </c>
      <c r="I2" s="10" t="e">
        <f>#REF!</f>
        <v>#REF!</v>
      </c>
      <c r="J2" s="4">
        <f t="shared" ref="J2:J13" si="7">S2</f>
        <v>15</v>
      </c>
      <c r="O2">
        <v>0</v>
      </c>
      <c r="P2">
        <f t="shared" ref="P2:P12" si="8">O2/1.2</f>
        <v>0</v>
      </c>
      <c r="Q2">
        <v>1150</v>
      </c>
      <c r="R2" s="2">
        <v>18000000</v>
      </c>
      <c r="S2" s="8">
        <v>15</v>
      </c>
      <c r="T2" s="8"/>
    </row>
    <row r="3" spans="1:23" x14ac:dyDescent="0.25">
      <c r="A3" s="4">
        <f t="shared" si="0"/>
        <v>0</v>
      </c>
      <c r="B3" s="4">
        <f t="shared" si="1"/>
        <v>1150</v>
      </c>
      <c r="C3" s="4">
        <f t="shared" ref="C3:C15" si="9">B3*1.2</f>
        <v>1380</v>
      </c>
      <c r="D3" s="4">
        <f t="shared" si="2"/>
        <v>1656</v>
      </c>
      <c r="E3" s="5">
        <f t="shared" si="3"/>
        <v>19900000</v>
      </c>
      <c r="F3" s="10">
        <f t="shared" si="4"/>
        <v>17304</v>
      </c>
      <c r="G3" s="10">
        <f t="shared" si="5"/>
        <v>14420</v>
      </c>
      <c r="H3" s="10">
        <f t="shared" si="6"/>
        <v>12017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1150</v>
      </c>
      <c r="R3" s="2">
        <v>19900000</v>
      </c>
      <c r="S3" s="8"/>
      <c r="T3" s="8"/>
    </row>
    <row r="4" spans="1:23" x14ac:dyDescent="0.25">
      <c r="A4" s="4">
        <f t="shared" si="0"/>
        <v>0</v>
      </c>
      <c r="B4" s="4">
        <f t="shared" si="1"/>
        <v>1142</v>
      </c>
      <c r="C4" s="4">
        <f t="shared" si="9"/>
        <v>1370.3999999999999</v>
      </c>
      <c r="D4" s="4">
        <f t="shared" si="2"/>
        <v>1644.4799999999998</v>
      </c>
      <c r="E4" s="5">
        <f t="shared" si="3"/>
        <v>14800000</v>
      </c>
      <c r="F4" s="10">
        <f t="shared" si="4"/>
        <v>12960</v>
      </c>
      <c r="G4" s="10">
        <f t="shared" si="5"/>
        <v>10800</v>
      </c>
      <c r="H4" s="10">
        <f t="shared" si="6"/>
        <v>9000</v>
      </c>
      <c r="I4" s="10" t="e">
        <f>#REF!</f>
        <v>#REF!</v>
      </c>
      <c r="J4" s="4">
        <f t="shared" si="7"/>
        <v>3</v>
      </c>
      <c r="O4">
        <v>0</v>
      </c>
      <c r="P4">
        <f t="shared" si="8"/>
        <v>0</v>
      </c>
      <c r="Q4">
        <v>1142</v>
      </c>
      <c r="R4" s="2">
        <v>14800000</v>
      </c>
      <c r="S4" s="8">
        <v>3</v>
      </c>
      <c r="T4" s="8"/>
    </row>
    <row r="5" spans="1:23" x14ac:dyDescent="0.25">
      <c r="A5" s="4">
        <f t="shared" si="0"/>
        <v>0</v>
      </c>
      <c r="B5" s="4">
        <f t="shared" si="1"/>
        <v>1120</v>
      </c>
      <c r="C5" s="4">
        <f t="shared" si="9"/>
        <v>1344</v>
      </c>
      <c r="D5" s="4">
        <f t="shared" si="2"/>
        <v>1612.8</v>
      </c>
      <c r="E5" s="5">
        <f t="shared" si="3"/>
        <v>19000000</v>
      </c>
      <c r="F5" s="14">
        <f t="shared" si="4"/>
        <v>16964</v>
      </c>
      <c r="G5" s="10">
        <f t="shared" si="5"/>
        <v>14137</v>
      </c>
      <c r="H5" s="10">
        <f t="shared" si="6"/>
        <v>11781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1120</v>
      </c>
      <c r="R5" s="2">
        <v>19000000</v>
      </c>
      <c r="S5" s="8"/>
      <c r="T5" s="8"/>
    </row>
    <row r="6" spans="1:23" x14ac:dyDescent="0.25">
      <c r="A6" s="4">
        <f t="shared" si="0"/>
        <v>0</v>
      </c>
      <c r="B6" s="4">
        <f t="shared" si="1"/>
        <v>1100</v>
      </c>
      <c r="C6" s="4">
        <f t="shared" si="9"/>
        <v>1320</v>
      </c>
      <c r="D6" s="4">
        <f t="shared" si="2"/>
        <v>1584</v>
      </c>
      <c r="E6" s="5">
        <f t="shared" si="3"/>
        <v>18700000</v>
      </c>
      <c r="F6" s="14">
        <f t="shared" si="4"/>
        <v>17000</v>
      </c>
      <c r="G6" s="10">
        <f t="shared" si="5"/>
        <v>14167</v>
      </c>
      <c r="H6" s="10">
        <f t="shared" si="6"/>
        <v>11806</v>
      </c>
      <c r="I6" s="10" t="e">
        <f>#REF!</f>
        <v>#REF!</v>
      </c>
      <c r="J6" s="4">
        <f t="shared" si="7"/>
        <v>10</v>
      </c>
      <c r="O6">
        <v>0</v>
      </c>
      <c r="P6">
        <f t="shared" si="8"/>
        <v>0</v>
      </c>
      <c r="Q6">
        <v>1100</v>
      </c>
      <c r="R6" s="2">
        <v>18700000</v>
      </c>
      <c r="S6" s="8">
        <v>10</v>
      </c>
      <c r="T6" s="8"/>
    </row>
    <row r="7" spans="1:23" x14ac:dyDescent="0.25">
      <c r="A7" s="4">
        <f t="shared" si="0"/>
        <v>0</v>
      </c>
      <c r="B7" s="4">
        <f t="shared" si="1"/>
        <v>1100</v>
      </c>
      <c r="C7" s="4">
        <f t="shared" si="9"/>
        <v>1320</v>
      </c>
      <c r="D7" s="4">
        <f t="shared" si="2"/>
        <v>1584</v>
      </c>
      <c r="E7" s="5">
        <f t="shared" si="3"/>
        <v>19200000</v>
      </c>
      <c r="F7" s="14">
        <f t="shared" si="4"/>
        <v>17455</v>
      </c>
      <c r="G7" s="10">
        <f t="shared" si="5"/>
        <v>14545</v>
      </c>
      <c r="H7" s="10">
        <f t="shared" si="6"/>
        <v>12121</v>
      </c>
      <c r="I7" s="10" t="e">
        <f>#REF!</f>
        <v>#REF!</v>
      </c>
      <c r="J7" s="4">
        <f t="shared" si="7"/>
        <v>5</v>
      </c>
      <c r="O7">
        <v>0</v>
      </c>
      <c r="P7">
        <f t="shared" si="8"/>
        <v>0</v>
      </c>
      <c r="Q7">
        <v>1100</v>
      </c>
      <c r="R7" s="2">
        <v>19200000</v>
      </c>
      <c r="S7" s="8">
        <v>5</v>
      </c>
      <c r="T7" s="8"/>
    </row>
    <row r="8" spans="1:23" x14ac:dyDescent="0.25">
      <c r="A8" s="4">
        <f t="shared" si="0"/>
        <v>0</v>
      </c>
      <c r="B8" s="4">
        <f t="shared" si="1"/>
        <v>1100</v>
      </c>
      <c r="C8" s="4">
        <f t="shared" si="9"/>
        <v>1320</v>
      </c>
      <c r="D8" s="4">
        <f t="shared" si="2"/>
        <v>1584</v>
      </c>
      <c r="E8" s="5">
        <f t="shared" si="3"/>
        <v>20000000</v>
      </c>
      <c r="F8" s="14">
        <f t="shared" si="4"/>
        <v>18182</v>
      </c>
      <c r="G8" s="10">
        <f t="shared" si="5"/>
        <v>15152</v>
      </c>
      <c r="H8" s="10">
        <f t="shared" si="6"/>
        <v>12626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1100</v>
      </c>
      <c r="R8" s="2">
        <v>20000000</v>
      </c>
      <c r="S8" s="8"/>
      <c r="T8" s="8"/>
    </row>
    <row r="9" spans="1:23" x14ac:dyDescent="0.25">
      <c r="A9" s="4">
        <f t="shared" si="0"/>
        <v>0</v>
      </c>
      <c r="B9" s="4">
        <f t="shared" si="1"/>
        <v>1919.65176</v>
      </c>
      <c r="C9" s="4">
        <f t="shared" si="9"/>
        <v>2303.5821120000001</v>
      </c>
      <c r="D9" s="4">
        <f t="shared" si="2"/>
        <v>2764.2985343999999</v>
      </c>
      <c r="E9" s="5">
        <f t="shared" si="3"/>
        <v>17250000</v>
      </c>
      <c r="F9" s="10">
        <f t="shared" si="4"/>
        <v>8986</v>
      </c>
      <c r="G9" s="10">
        <f t="shared" si="5"/>
        <v>7488</v>
      </c>
      <c r="H9" s="10">
        <f t="shared" si="6"/>
        <v>6240</v>
      </c>
      <c r="I9" s="10" t="e">
        <f>#REF!</f>
        <v>#REF!</v>
      </c>
      <c r="J9" s="4">
        <f t="shared" si="7"/>
        <v>20</v>
      </c>
      <c r="O9">
        <v>0</v>
      </c>
      <c r="P9">
        <f t="shared" si="8"/>
        <v>0</v>
      </c>
      <c r="Q9">
        <f>U9*10.764</f>
        <v>1919.65176</v>
      </c>
      <c r="R9" s="2">
        <v>17250000</v>
      </c>
      <c r="S9" s="8">
        <v>20</v>
      </c>
      <c r="T9" s="8" t="s">
        <v>23</v>
      </c>
      <c r="U9">
        <f>148+21.26+9.08</f>
        <v>178.34</v>
      </c>
      <c r="V9" s="2">
        <f>R9+10.35+30000</f>
        <v>17280010.350000001</v>
      </c>
      <c r="W9">
        <f>V9/Q9</f>
        <v>9001.6380627286289</v>
      </c>
    </row>
    <row r="10" spans="1:23" x14ac:dyDescent="0.25">
      <c r="A10" s="4">
        <f t="shared" si="0"/>
        <v>0</v>
      </c>
      <c r="B10" s="4">
        <f t="shared" si="1"/>
        <v>627.21827999999994</v>
      </c>
      <c r="C10" s="4">
        <f t="shared" si="9"/>
        <v>752.66193599999986</v>
      </c>
      <c r="D10" s="4">
        <f t="shared" si="2"/>
        <v>903.19432319999976</v>
      </c>
      <c r="E10" s="5">
        <f t="shared" si="3"/>
        <v>9402750</v>
      </c>
      <c r="F10" s="14">
        <f t="shared" si="4"/>
        <v>14991</v>
      </c>
      <c r="G10" s="10">
        <f t="shared" si="5"/>
        <v>12493</v>
      </c>
      <c r="H10" s="10">
        <f t="shared" si="6"/>
        <v>10411</v>
      </c>
      <c r="I10" s="10" t="e">
        <f>#REF!</f>
        <v>#REF!</v>
      </c>
      <c r="J10" s="4">
        <f t="shared" si="7"/>
        <v>15</v>
      </c>
      <c r="O10">
        <v>0</v>
      </c>
      <c r="P10">
        <f t="shared" si="8"/>
        <v>0</v>
      </c>
      <c r="Q10">
        <f>U10*10.764</f>
        <v>627.21827999999994</v>
      </c>
      <c r="R10" s="2">
        <v>9402750</v>
      </c>
      <c r="S10" s="8">
        <v>15</v>
      </c>
      <c r="T10" s="8" t="s">
        <v>24</v>
      </c>
      <c r="U10">
        <f>50.01+6.65+1.61</f>
        <v>58.269999999999996</v>
      </c>
      <c r="V10" s="2">
        <f>R10+564200+30000</f>
        <v>9996950</v>
      </c>
      <c r="W10">
        <f t="shared" ref="W10:W13" si="10">V10/Q10</f>
        <v>15938.550132818196</v>
      </c>
    </row>
    <row r="11" spans="1:23" x14ac:dyDescent="0.25">
      <c r="A11" s="4">
        <f t="shared" si="0"/>
        <v>0</v>
      </c>
      <c r="B11" s="4">
        <f t="shared" si="1"/>
        <v>1112.6746800000001</v>
      </c>
      <c r="C11" s="4">
        <f t="shared" si="9"/>
        <v>1335.2096160000001</v>
      </c>
      <c r="D11" s="4">
        <f t="shared" si="2"/>
        <v>1602.2515392</v>
      </c>
      <c r="E11" s="5">
        <f t="shared" si="3"/>
        <v>16622250</v>
      </c>
      <c r="F11" s="14">
        <f t="shared" si="4"/>
        <v>14939</v>
      </c>
      <c r="G11" s="10">
        <f t="shared" si="5"/>
        <v>12449</v>
      </c>
      <c r="H11" s="10">
        <f t="shared" si="6"/>
        <v>10374</v>
      </c>
      <c r="I11" s="10" t="e">
        <f>#REF!</f>
        <v>#REF!</v>
      </c>
      <c r="J11" s="4">
        <f t="shared" si="7"/>
        <v>11</v>
      </c>
      <c r="O11">
        <v>0</v>
      </c>
      <c r="P11">
        <f t="shared" si="8"/>
        <v>0</v>
      </c>
      <c r="Q11">
        <f>U11*10.764</f>
        <v>1112.6746800000001</v>
      </c>
      <c r="R11" s="2">
        <v>16622250</v>
      </c>
      <c r="S11" s="8">
        <v>11</v>
      </c>
      <c r="T11" s="8" t="s">
        <v>25</v>
      </c>
      <c r="U11">
        <f>89.27+9.26+2.95+1.89</f>
        <v>103.37</v>
      </c>
      <c r="V11" s="2">
        <f>R11+997400+30000</f>
        <v>17649650</v>
      </c>
      <c r="W11">
        <f t="shared" si="10"/>
        <v>15862.363292027099</v>
      </c>
    </row>
    <row r="12" spans="1:23" x14ac:dyDescent="0.25">
      <c r="A12" s="4">
        <f t="shared" si="0"/>
        <v>0</v>
      </c>
      <c r="B12" s="4">
        <f t="shared" si="1"/>
        <v>1919.65176</v>
      </c>
      <c r="C12" s="4">
        <f t="shared" si="9"/>
        <v>2303.5821120000001</v>
      </c>
      <c r="D12" s="4">
        <f t="shared" si="2"/>
        <v>2764.2985343999999</v>
      </c>
      <c r="E12" s="5">
        <f t="shared" si="3"/>
        <v>23745000</v>
      </c>
      <c r="F12" s="10">
        <f t="shared" si="4"/>
        <v>12369</v>
      </c>
      <c r="G12" s="10">
        <f t="shared" si="5"/>
        <v>10308</v>
      </c>
      <c r="H12" s="10">
        <f t="shared" si="6"/>
        <v>8590</v>
      </c>
      <c r="I12" s="10" t="e">
        <f>#REF!</f>
        <v>#REF!</v>
      </c>
      <c r="J12" s="4">
        <f t="shared" si="7"/>
        <v>17</v>
      </c>
      <c r="O12">
        <v>0</v>
      </c>
      <c r="P12">
        <f t="shared" si="8"/>
        <v>0</v>
      </c>
      <c r="Q12">
        <f>U12*10.764</f>
        <v>1919.65176</v>
      </c>
      <c r="R12" s="2">
        <v>23745000</v>
      </c>
      <c r="S12" s="8">
        <v>17</v>
      </c>
      <c r="T12" s="8" t="s">
        <v>26</v>
      </c>
      <c r="U12">
        <f>148+21.26+9.08</f>
        <v>178.34</v>
      </c>
      <c r="W12">
        <f t="shared" si="10"/>
        <v>0</v>
      </c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  <c r="W13" t="e">
        <f t="shared" si="10"/>
        <v>#DIV/0!</v>
      </c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ht="16.5" x14ac:dyDescent="0.25">
      <c r="I18" s="15" t="s">
        <v>13</v>
      </c>
    </row>
    <row r="19" spans="7:24" x14ac:dyDescent="0.25">
      <c r="I19" t="s">
        <v>19</v>
      </c>
      <c r="J19">
        <v>1153</v>
      </c>
      <c r="N19">
        <f>107.12*10.764</f>
        <v>1153.0396800000001</v>
      </c>
      <c r="O19" t="s">
        <v>22</v>
      </c>
    </row>
    <row r="20" spans="7:24" x14ac:dyDescent="0.25">
      <c r="I20" t="s">
        <v>20</v>
      </c>
      <c r="J20">
        <v>17000</v>
      </c>
    </row>
    <row r="21" spans="7:24" x14ac:dyDescent="0.25">
      <c r="I21" t="s">
        <v>21</v>
      </c>
      <c r="J21">
        <f>J20*J19</f>
        <v>19601000</v>
      </c>
    </row>
    <row r="22" spans="7:24" x14ac:dyDescent="0.25">
      <c r="G22" s="6"/>
      <c r="H22" s="6"/>
      <c r="Q22" t="s">
        <v>27</v>
      </c>
      <c r="R22" s="16">
        <v>1084</v>
      </c>
    </row>
    <row r="23" spans="7:24" x14ac:dyDescent="0.25">
      <c r="Q23" t="s">
        <v>28</v>
      </c>
      <c r="R23" s="16">
        <v>115</v>
      </c>
    </row>
    <row r="24" spans="7:24" x14ac:dyDescent="0.25">
      <c r="P24" s="11"/>
      <c r="Q24" s="11" t="s">
        <v>29</v>
      </c>
      <c r="R24" s="17">
        <v>33</v>
      </c>
      <c r="T24" s="11"/>
      <c r="U24" s="11"/>
      <c r="V24" s="11"/>
      <c r="W24" s="11"/>
      <c r="X24" s="11"/>
    </row>
    <row r="25" spans="7:24" x14ac:dyDescent="0.25">
      <c r="I25" t="s">
        <v>14</v>
      </c>
      <c r="P25" s="11"/>
      <c r="Q25" s="13"/>
      <c r="R25" s="18">
        <f>SUM(R22:R24)</f>
        <v>1232</v>
      </c>
      <c r="T25" s="13"/>
      <c r="U25" s="13"/>
      <c r="V25" s="11"/>
      <c r="W25" s="11"/>
      <c r="X25" s="11"/>
    </row>
    <row r="26" spans="7:24" x14ac:dyDescent="0.25">
      <c r="I26" t="s">
        <v>15</v>
      </c>
      <c r="J26">
        <v>8572500</v>
      </c>
      <c r="O26" t="s">
        <v>30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I27" t="s">
        <v>16</v>
      </c>
      <c r="J27">
        <v>514400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 t="s">
        <v>17</v>
      </c>
      <c r="J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I29" t="s">
        <v>18</v>
      </c>
      <c r="J29">
        <f>SUM(J26:J28)</f>
        <v>9116900</v>
      </c>
      <c r="O29" t="s">
        <v>31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4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2024-04-10T12:42:50Z</dcterms:modified>
</cp:coreProperties>
</file>