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Queens Avenue - Chembur\"/>
    </mc:Choice>
  </mc:AlternateContent>
  <xr:revisionPtr revIDLastSave="0" documentId="13_ncr:1_{9C6A8DCE-899C-4739-A78D-160AF255C71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-Wing" sheetId="87" r:id="rId1"/>
    <sheet name="A-Wing (Sale)" sheetId="98" r:id="rId2"/>
    <sheet name="A-Wing (Rehab)" sheetId="99" r:id="rId3"/>
    <sheet name="B Wing" sheetId="97" r:id="rId4"/>
    <sheet name="B Wing (Sale)" sheetId="100" r:id="rId5"/>
    <sheet name="B Wing (Rehab)" sheetId="101" r:id="rId6"/>
    <sheet name="Total" sheetId="79" r:id="rId7"/>
    <sheet name="RERA" sheetId="80" r:id="rId8"/>
    <sheet name="Typical Floor" sheetId="85" r:id="rId9"/>
    <sheet name="IGR" sheetId="94" r:id="rId10"/>
    <sheet name="RR" sheetId="95" r:id="rId11"/>
  </sheets>
  <definedNames>
    <definedName name="_xlnm._FilterDatabase" localSheetId="0" hidden="1">'A-Wing'!$N$1:$N$97</definedName>
    <definedName name="_xlnm._FilterDatabase" localSheetId="2" hidden="1">'A-Wing (Rehab)'!$N$1:$N$30</definedName>
    <definedName name="_xlnm._FilterDatabase" localSheetId="1" hidden="1">'A-Wing (Sale)'!$D$2:$D$69</definedName>
    <definedName name="_xlnm._FilterDatabase" localSheetId="3" hidden="1">'B Wing'!$N$1:$N$94</definedName>
    <definedName name="_xlnm._FilterDatabase" localSheetId="5" hidden="1">'B Wing (Rehab)'!$N$1:$N$30</definedName>
    <definedName name="_xlnm._FilterDatabase" localSheetId="4" hidden="1">'B Wing (Sale)'!$D$2:$D$66</definedName>
  </definedNames>
  <calcPr calcId="191029"/>
</workbook>
</file>

<file path=xl/calcChain.xml><?xml version="1.0" encoding="utf-8"?>
<calcChain xmlns="http://schemas.openxmlformats.org/spreadsheetml/2006/main">
  <c r="D7" i="79" l="1"/>
  <c r="E7" i="79"/>
  <c r="F7" i="79"/>
  <c r="G7" i="79"/>
  <c r="H7" i="79"/>
  <c r="D5" i="79"/>
  <c r="H4" i="79"/>
  <c r="G4" i="79"/>
  <c r="F4" i="79"/>
  <c r="E4" i="79"/>
  <c r="D4" i="79"/>
  <c r="D2" i="79"/>
  <c r="F20" i="101"/>
  <c r="E20" i="101"/>
  <c r="G19" i="101"/>
  <c r="H19" i="101" s="1"/>
  <c r="M19" i="101" s="1"/>
  <c r="G18" i="101"/>
  <c r="H18" i="101" s="1"/>
  <c r="M18" i="101" s="1"/>
  <c r="G17" i="101"/>
  <c r="G16" i="101"/>
  <c r="H16" i="101" s="1"/>
  <c r="M16" i="101" s="1"/>
  <c r="G15" i="101"/>
  <c r="H15" i="101" s="1"/>
  <c r="M15" i="101" s="1"/>
  <c r="H14" i="101"/>
  <c r="M14" i="101" s="1"/>
  <c r="G14" i="101"/>
  <c r="G13" i="101"/>
  <c r="G12" i="101"/>
  <c r="H12" i="101" s="1"/>
  <c r="M12" i="101" s="1"/>
  <c r="G11" i="101"/>
  <c r="G10" i="101"/>
  <c r="H10" i="101" s="1"/>
  <c r="M10" i="101" s="1"/>
  <c r="G9" i="101"/>
  <c r="H9" i="101" s="1"/>
  <c r="M9" i="101" s="1"/>
  <c r="G8" i="101"/>
  <c r="H8" i="101" s="1"/>
  <c r="M8" i="101" s="1"/>
  <c r="G7" i="101"/>
  <c r="G6" i="101"/>
  <c r="H6" i="101" s="1"/>
  <c r="M6" i="101" s="1"/>
  <c r="G5" i="101"/>
  <c r="H5" i="101" s="1"/>
  <c r="M5" i="101" s="1"/>
  <c r="G4" i="101"/>
  <c r="H4" i="101" s="1"/>
  <c r="M4" i="101" s="1"/>
  <c r="I3" i="101"/>
  <c r="G3" i="101"/>
  <c r="G2" i="101"/>
  <c r="K2" i="101" s="1"/>
  <c r="F66" i="100"/>
  <c r="E66" i="100"/>
  <c r="G65" i="100"/>
  <c r="H65" i="100" s="1"/>
  <c r="M65" i="100" s="1"/>
  <c r="G64" i="100"/>
  <c r="H64" i="100" s="1"/>
  <c r="M64" i="100" s="1"/>
  <c r="G63" i="100"/>
  <c r="H63" i="100" s="1"/>
  <c r="M63" i="100" s="1"/>
  <c r="G62" i="100"/>
  <c r="G61" i="100"/>
  <c r="G60" i="100"/>
  <c r="H60" i="100" s="1"/>
  <c r="M60" i="100" s="1"/>
  <c r="G59" i="100"/>
  <c r="G58" i="100"/>
  <c r="H58" i="100" s="1"/>
  <c r="M58" i="100" s="1"/>
  <c r="G57" i="100"/>
  <c r="H57" i="100" s="1"/>
  <c r="M57" i="100" s="1"/>
  <c r="G56" i="100"/>
  <c r="H56" i="100" s="1"/>
  <c r="M56" i="100" s="1"/>
  <c r="G55" i="100"/>
  <c r="G54" i="100"/>
  <c r="G53" i="100"/>
  <c r="G52" i="100"/>
  <c r="H52" i="100" s="1"/>
  <c r="M52" i="100" s="1"/>
  <c r="G51" i="100"/>
  <c r="G50" i="100"/>
  <c r="H50" i="100" s="1"/>
  <c r="M50" i="100" s="1"/>
  <c r="G49" i="100"/>
  <c r="H49" i="100" s="1"/>
  <c r="M49" i="100" s="1"/>
  <c r="G48" i="100"/>
  <c r="H48" i="100" s="1"/>
  <c r="M48" i="100" s="1"/>
  <c r="G47" i="100"/>
  <c r="G46" i="100"/>
  <c r="G45" i="100"/>
  <c r="G44" i="100"/>
  <c r="H44" i="100" s="1"/>
  <c r="M44" i="100" s="1"/>
  <c r="G43" i="100"/>
  <c r="G42" i="100"/>
  <c r="H42" i="100" s="1"/>
  <c r="M42" i="100" s="1"/>
  <c r="G41" i="100"/>
  <c r="H41" i="100" s="1"/>
  <c r="M41" i="100" s="1"/>
  <c r="G40" i="100"/>
  <c r="H40" i="100" s="1"/>
  <c r="M40" i="100" s="1"/>
  <c r="G39" i="100"/>
  <c r="G38" i="100"/>
  <c r="G37" i="100"/>
  <c r="H37" i="100" s="1"/>
  <c r="M37" i="100" s="1"/>
  <c r="G36" i="100"/>
  <c r="H36" i="100" s="1"/>
  <c r="M36" i="100" s="1"/>
  <c r="G35" i="100"/>
  <c r="H35" i="100" s="1"/>
  <c r="M35" i="100" s="1"/>
  <c r="G34" i="100"/>
  <c r="H34" i="100" s="1"/>
  <c r="M34" i="100" s="1"/>
  <c r="G33" i="100"/>
  <c r="G32" i="100"/>
  <c r="H32" i="100" s="1"/>
  <c r="M32" i="100" s="1"/>
  <c r="G31" i="100"/>
  <c r="G30" i="100"/>
  <c r="H30" i="100" s="1"/>
  <c r="M30" i="100" s="1"/>
  <c r="G29" i="100"/>
  <c r="H29" i="100" s="1"/>
  <c r="M29" i="100" s="1"/>
  <c r="G28" i="100"/>
  <c r="H28" i="100" s="1"/>
  <c r="M28" i="100" s="1"/>
  <c r="G27" i="100"/>
  <c r="G26" i="100"/>
  <c r="G25" i="100"/>
  <c r="G24" i="100"/>
  <c r="H24" i="100" s="1"/>
  <c r="M24" i="100" s="1"/>
  <c r="G23" i="100"/>
  <c r="H23" i="100" s="1"/>
  <c r="M23" i="100" s="1"/>
  <c r="G22" i="100"/>
  <c r="H22" i="100" s="1"/>
  <c r="M22" i="100" s="1"/>
  <c r="G21" i="100"/>
  <c r="G20" i="100"/>
  <c r="H20" i="100" s="1"/>
  <c r="M20" i="100" s="1"/>
  <c r="G19" i="100"/>
  <c r="H19" i="100" s="1"/>
  <c r="M19" i="100" s="1"/>
  <c r="G18" i="100"/>
  <c r="H18" i="100" s="1"/>
  <c r="M18" i="100" s="1"/>
  <c r="G17" i="100"/>
  <c r="H17" i="100" s="1"/>
  <c r="M17" i="100" s="1"/>
  <c r="G16" i="100"/>
  <c r="H16" i="100" s="1"/>
  <c r="M16" i="100" s="1"/>
  <c r="G15" i="100"/>
  <c r="H15" i="100" s="1"/>
  <c r="M15" i="100" s="1"/>
  <c r="G14" i="100"/>
  <c r="H14" i="100" s="1"/>
  <c r="M14" i="100" s="1"/>
  <c r="G13" i="100"/>
  <c r="H13" i="100" s="1"/>
  <c r="M13" i="100" s="1"/>
  <c r="G12" i="100"/>
  <c r="H12" i="100" s="1"/>
  <c r="M12" i="100" s="1"/>
  <c r="G11" i="100"/>
  <c r="H11" i="100" s="1"/>
  <c r="M11" i="100" s="1"/>
  <c r="G10" i="100"/>
  <c r="H10" i="100" s="1"/>
  <c r="M10" i="100" s="1"/>
  <c r="G9" i="100"/>
  <c r="H9" i="100" s="1"/>
  <c r="M9" i="100" s="1"/>
  <c r="G8" i="100"/>
  <c r="H8" i="100" s="1"/>
  <c r="M8" i="100" s="1"/>
  <c r="G7" i="100"/>
  <c r="H7" i="100" s="1"/>
  <c r="M7" i="100" s="1"/>
  <c r="G6" i="100"/>
  <c r="H6" i="100" s="1"/>
  <c r="M6" i="100" s="1"/>
  <c r="G5" i="100"/>
  <c r="H5" i="100" s="1"/>
  <c r="M5" i="100" s="1"/>
  <c r="G4" i="100"/>
  <c r="H4" i="100" s="1"/>
  <c r="M4" i="100" s="1"/>
  <c r="G3" i="100"/>
  <c r="H3" i="100" s="1"/>
  <c r="M3" i="100" s="1"/>
  <c r="G2" i="100"/>
  <c r="H2" i="100" s="1"/>
  <c r="M2" i="100" s="1"/>
  <c r="F20" i="99"/>
  <c r="E20" i="99"/>
  <c r="G19" i="99"/>
  <c r="G18" i="99"/>
  <c r="H18" i="99" s="1"/>
  <c r="M18" i="99" s="1"/>
  <c r="G17" i="99"/>
  <c r="H17" i="99" s="1"/>
  <c r="M17" i="99" s="1"/>
  <c r="G16" i="99"/>
  <c r="H16" i="99" s="1"/>
  <c r="M16" i="99" s="1"/>
  <c r="G15" i="99"/>
  <c r="H15" i="99" s="1"/>
  <c r="M15" i="99" s="1"/>
  <c r="G14" i="99"/>
  <c r="G13" i="99"/>
  <c r="H13" i="99" s="1"/>
  <c r="M13" i="99" s="1"/>
  <c r="G12" i="99"/>
  <c r="H12" i="99" s="1"/>
  <c r="M12" i="99" s="1"/>
  <c r="G11" i="99"/>
  <c r="H10" i="99"/>
  <c r="M10" i="99" s="1"/>
  <c r="G10" i="99"/>
  <c r="G9" i="99"/>
  <c r="H9" i="99" s="1"/>
  <c r="M9" i="99" s="1"/>
  <c r="G8" i="99"/>
  <c r="H8" i="99" s="1"/>
  <c r="M8" i="99" s="1"/>
  <c r="G7" i="99"/>
  <c r="G6" i="99"/>
  <c r="H6" i="99" s="1"/>
  <c r="M6" i="99" s="1"/>
  <c r="G5" i="99"/>
  <c r="H5" i="99" s="1"/>
  <c r="M5" i="99" s="1"/>
  <c r="G4" i="99"/>
  <c r="H4" i="99" s="1"/>
  <c r="M4" i="99" s="1"/>
  <c r="G3" i="99"/>
  <c r="G2" i="99"/>
  <c r="F69" i="98"/>
  <c r="E69" i="98"/>
  <c r="G68" i="98"/>
  <c r="G67" i="98"/>
  <c r="H67" i="98" s="1"/>
  <c r="M67" i="98" s="1"/>
  <c r="G66" i="98"/>
  <c r="H66" i="98" s="1"/>
  <c r="M66" i="98" s="1"/>
  <c r="G65" i="98"/>
  <c r="H65" i="98" s="1"/>
  <c r="M65" i="98" s="1"/>
  <c r="G64" i="98"/>
  <c r="G63" i="98"/>
  <c r="H63" i="98" s="1"/>
  <c r="M63" i="98" s="1"/>
  <c r="G62" i="98"/>
  <c r="H62" i="98" s="1"/>
  <c r="M62" i="98" s="1"/>
  <c r="G61" i="98"/>
  <c r="H61" i="98" s="1"/>
  <c r="M61" i="98" s="1"/>
  <c r="G60" i="98"/>
  <c r="G59" i="98"/>
  <c r="H59" i="98" s="1"/>
  <c r="M59" i="98" s="1"/>
  <c r="G58" i="98"/>
  <c r="H58" i="98" s="1"/>
  <c r="M58" i="98" s="1"/>
  <c r="G57" i="98"/>
  <c r="H57" i="98" s="1"/>
  <c r="M57" i="98" s="1"/>
  <c r="G56" i="98"/>
  <c r="G55" i="98"/>
  <c r="H55" i="98" s="1"/>
  <c r="M55" i="98" s="1"/>
  <c r="G54" i="98"/>
  <c r="H54" i="98" s="1"/>
  <c r="M54" i="98" s="1"/>
  <c r="G53" i="98"/>
  <c r="H53" i="98" s="1"/>
  <c r="M53" i="98" s="1"/>
  <c r="G52" i="98"/>
  <c r="G51" i="98"/>
  <c r="H51" i="98" s="1"/>
  <c r="M51" i="98" s="1"/>
  <c r="G50" i="98"/>
  <c r="H50" i="98" s="1"/>
  <c r="M50" i="98" s="1"/>
  <c r="G49" i="98"/>
  <c r="H49" i="98" s="1"/>
  <c r="M49" i="98" s="1"/>
  <c r="G48" i="98"/>
  <c r="G47" i="98"/>
  <c r="H47" i="98" s="1"/>
  <c r="M47" i="98" s="1"/>
  <c r="G46" i="98"/>
  <c r="H46" i="98" s="1"/>
  <c r="M46" i="98" s="1"/>
  <c r="G45" i="98"/>
  <c r="H45" i="98" s="1"/>
  <c r="M45" i="98" s="1"/>
  <c r="G44" i="98"/>
  <c r="G43" i="98"/>
  <c r="H43" i="98" s="1"/>
  <c r="M43" i="98" s="1"/>
  <c r="G42" i="98"/>
  <c r="H42" i="98" s="1"/>
  <c r="M42" i="98" s="1"/>
  <c r="G41" i="98"/>
  <c r="H41" i="98" s="1"/>
  <c r="M41" i="98" s="1"/>
  <c r="G40" i="98"/>
  <c r="G39" i="98"/>
  <c r="H39" i="98" s="1"/>
  <c r="M39" i="98" s="1"/>
  <c r="G38" i="98"/>
  <c r="H38" i="98" s="1"/>
  <c r="M38" i="98" s="1"/>
  <c r="G37" i="98"/>
  <c r="H37" i="98" s="1"/>
  <c r="M37" i="98" s="1"/>
  <c r="G36" i="98"/>
  <c r="G35" i="98"/>
  <c r="H35" i="98" s="1"/>
  <c r="M35" i="98" s="1"/>
  <c r="G34" i="98"/>
  <c r="G33" i="98"/>
  <c r="H33" i="98" s="1"/>
  <c r="M33" i="98" s="1"/>
  <c r="G32" i="98"/>
  <c r="H32" i="98" s="1"/>
  <c r="M32" i="98" s="1"/>
  <c r="G31" i="98"/>
  <c r="H31" i="98" s="1"/>
  <c r="M31" i="98" s="1"/>
  <c r="G30" i="98"/>
  <c r="H30" i="98" s="1"/>
  <c r="M30" i="98" s="1"/>
  <c r="G29" i="98"/>
  <c r="H29" i="98" s="1"/>
  <c r="M29" i="98" s="1"/>
  <c r="G28" i="98"/>
  <c r="H28" i="98" s="1"/>
  <c r="M28" i="98" s="1"/>
  <c r="G27" i="98"/>
  <c r="H27" i="98" s="1"/>
  <c r="M27" i="98" s="1"/>
  <c r="G26" i="98"/>
  <c r="G25" i="98"/>
  <c r="H25" i="98" s="1"/>
  <c r="M25" i="98" s="1"/>
  <c r="G24" i="98"/>
  <c r="H24" i="98" s="1"/>
  <c r="M24" i="98" s="1"/>
  <c r="G23" i="98"/>
  <c r="H23" i="98" s="1"/>
  <c r="M23" i="98" s="1"/>
  <c r="G22" i="98"/>
  <c r="H22" i="98" s="1"/>
  <c r="M22" i="98" s="1"/>
  <c r="G21" i="98"/>
  <c r="H21" i="98" s="1"/>
  <c r="M21" i="98" s="1"/>
  <c r="G20" i="98"/>
  <c r="H20" i="98" s="1"/>
  <c r="M20" i="98" s="1"/>
  <c r="G19" i="98"/>
  <c r="G18" i="98"/>
  <c r="H18" i="98" s="1"/>
  <c r="M18" i="98" s="1"/>
  <c r="G17" i="98"/>
  <c r="H17" i="98" s="1"/>
  <c r="M17" i="98" s="1"/>
  <c r="G16" i="98"/>
  <c r="H16" i="98" s="1"/>
  <c r="M16" i="98" s="1"/>
  <c r="G15" i="98"/>
  <c r="H15" i="98" s="1"/>
  <c r="M15" i="98" s="1"/>
  <c r="G14" i="98"/>
  <c r="H14" i="98" s="1"/>
  <c r="M14" i="98" s="1"/>
  <c r="G13" i="98"/>
  <c r="G12" i="98"/>
  <c r="H12" i="98" s="1"/>
  <c r="M12" i="98" s="1"/>
  <c r="G11" i="98"/>
  <c r="G10" i="98"/>
  <c r="H10" i="98" s="1"/>
  <c r="M10" i="98" s="1"/>
  <c r="G9" i="98"/>
  <c r="H9" i="98" s="1"/>
  <c r="M9" i="98" s="1"/>
  <c r="G8" i="98"/>
  <c r="H8" i="98" s="1"/>
  <c r="M8" i="98" s="1"/>
  <c r="G7" i="98"/>
  <c r="H7" i="98" s="1"/>
  <c r="M7" i="98" s="1"/>
  <c r="G6" i="98"/>
  <c r="H6" i="98" s="1"/>
  <c r="M6" i="98" s="1"/>
  <c r="G5" i="98"/>
  <c r="G4" i="98"/>
  <c r="H4" i="98" s="1"/>
  <c r="M4" i="98" s="1"/>
  <c r="G3" i="98"/>
  <c r="G2" i="98"/>
  <c r="H2" i="98" s="1"/>
  <c r="M2" i="98" s="1"/>
  <c r="E84" i="97"/>
  <c r="F84" i="97"/>
  <c r="G3" i="97"/>
  <c r="H3" i="97" s="1"/>
  <c r="M3" i="97" s="1"/>
  <c r="G4" i="97"/>
  <c r="G5" i="97"/>
  <c r="G6" i="97"/>
  <c r="H6" i="97" s="1"/>
  <c r="M6" i="97" s="1"/>
  <c r="G7" i="97"/>
  <c r="H7" i="97" s="1"/>
  <c r="M7" i="97" s="1"/>
  <c r="G8" i="97"/>
  <c r="G9" i="97"/>
  <c r="H9" i="97" s="1"/>
  <c r="M9" i="97" s="1"/>
  <c r="G10" i="97"/>
  <c r="H10" i="97" s="1"/>
  <c r="M10" i="97" s="1"/>
  <c r="G11" i="97"/>
  <c r="H11" i="97" s="1"/>
  <c r="M11" i="97" s="1"/>
  <c r="G12" i="97"/>
  <c r="G13" i="97"/>
  <c r="G14" i="97"/>
  <c r="H14" i="97" s="1"/>
  <c r="M14" i="97" s="1"/>
  <c r="G15" i="97"/>
  <c r="H15" i="97" s="1"/>
  <c r="M15" i="97" s="1"/>
  <c r="G16" i="97"/>
  <c r="G17" i="97"/>
  <c r="G18" i="97"/>
  <c r="H18" i="97" s="1"/>
  <c r="M18" i="97" s="1"/>
  <c r="G19" i="97"/>
  <c r="H19" i="97" s="1"/>
  <c r="M19" i="97" s="1"/>
  <c r="G20" i="97"/>
  <c r="G21" i="97"/>
  <c r="G22" i="97"/>
  <c r="H22" i="97" s="1"/>
  <c r="M22" i="97" s="1"/>
  <c r="G23" i="97"/>
  <c r="H23" i="97" s="1"/>
  <c r="M23" i="97" s="1"/>
  <c r="G24" i="97"/>
  <c r="G25" i="97"/>
  <c r="H25" i="97" s="1"/>
  <c r="M25" i="97" s="1"/>
  <c r="G26" i="97"/>
  <c r="H26" i="97" s="1"/>
  <c r="M26" i="97" s="1"/>
  <c r="G27" i="97"/>
  <c r="H27" i="97" s="1"/>
  <c r="M27" i="97" s="1"/>
  <c r="G28" i="97"/>
  <c r="G29" i="97"/>
  <c r="G30" i="97"/>
  <c r="H30" i="97" s="1"/>
  <c r="M30" i="97" s="1"/>
  <c r="G31" i="97"/>
  <c r="H31" i="97" s="1"/>
  <c r="M31" i="97" s="1"/>
  <c r="G32" i="97"/>
  <c r="G33" i="97"/>
  <c r="G34" i="97"/>
  <c r="H34" i="97" s="1"/>
  <c r="M34" i="97" s="1"/>
  <c r="G35" i="97"/>
  <c r="H35" i="97" s="1"/>
  <c r="M35" i="97" s="1"/>
  <c r="G36" i="97"/>
  <c r="G37" i="97"/>
  <c r="G38" i="97"/>
  <c r="H38" i="97" s="1"/>
  <c r="M38" i="97" s="1"/>
  <c r="G39" i="97"/>
  <c r="H39" i="97" s="1"/>
  <c r="M39" i="97" s="1"/>
  <c r="G40" i="97"/>
  <c r="G41" i="97"/>
  <c r="H41" i="97" s="1"/>
  <c r="M41" i="97" s="1"/>
  <c r="G42" i="97"/>
  <c r="H42" i="97" s="1"/>
  <c r="M42" i="97" s="1"/>
  <c r="G43" i="97"/>
  <c r="H43" i="97" s="1"/>
  <c r="M43" i="97" s="1"/>
  <c r="G44" i="97"/>
  <c r="G45" i="97"/>
  <c r="H45" i="97" s="1"/>
  <c r="M45" i="97" s="1"/>
  <c r="G46" i="97"/>
  <c r="H46" i="97" s="1"/>
  <c r="M46" i="97" s="1"/>
  <c r="G47" i="97"/>
  <c r="H47" i="97" s="1"/>
  <c r="M47" i="97" s="1"/>
  <c r="G48" i="97"/>
  <c r="G49" i="97"/>
  <c r="G50" i="97"/>
  <c r="H50" i="97" s="1"/>
  <c r="M50" i="97" s="1"/>
  <c r="G51" i="97"/>
  <c r="H51" i="97" s="1"/>
  <c r="M51" i="97" s="1"/>
  <c r="G52" i="97"/>
  <c r="G53" i="97"/>
  <c r="G54" i="97"/>
  <c r="H54" i="97" s="1"/>
  <c r="M54" i="97" s="1"/>
  <c r="G55" i="97"/>
  <c r="H55" i="97" s="1"/>
  <c r="M55" i="97" s="1"/>
  <c r="G56" i="97"/>
  <c r="G57" i="97"/>
  <c r="H57" i="97" s="1"/>
  <c r="M57" i="97" s="1"/>
  <c r="G58" i="97"/>
  <c r="H58" i="97" s="1"/>
  <c r="M58" i="97" s="1"/>
  <c r="G59" i="97"/>
  <c r="H59" i="97" s="1"/>
  <c r="M59" i="97" s="1"/>
  <c r="G60" i="97"/>
  <c r="G61" i="97"/>
  <c r="H61" i="97" s="1"/>
  <c r="M61" i="97" s="1"/>
  <c r="G62" i="97"/>
  <c r="H62" i="97" s="1"/>
  <c r="M62" i="97" s="1"/>
  <c r="G63" i="97"/>
  <c r="H63" i="97" s="1"/>
  <c r="M63" i="97" s="1"/>
  <c r="G64" i="97"/>
  <c r="G65" i="97"/>
  <c r="H65" i="97" s="1"/>
  <c r="M65" i="97" s="1"/>
  <c r="G66" i="97"/>
  <c r="H66" i="97" s="1"/>
  <c r="M66" i="97" s="1"/>
  <c r="G67" i="97"/>
  <c r="H67" i="97" s="1"/>
  <c r="M67" i="97" s="1"/>
  <c r="G68" i="97"/>
  <c r="G69" i="97"/>
  <c r="H69" i="97" s="1"/>
  <c r="M69" i="97" s="1"/>
  <c r="G70" i="97"/>
  <c r="H70" i="97" s="1"/>
  <c r="M70" i="97" s="1"/>
  <c r="G71" i="97"/>
  <c r="H71" i="97" s="1"/>
  <c r="M71" i="97" s="1"/>
  <c r="G72" i="97"/>
  <c r="G73" i="97"/>
  <c r="H73" i="97" s="1"/>
  <c r="M73" i="97" s="1"/>
  <c r="G74" i="97"/>
  <c r="H74" i="97" s="1"/>
  <c r="M74" i="97" s="1"/>
  <c r="G75" i="97"/>
  <c r="H75" i="97" s="1"/>
  <c r="M75" i="97" s="1"/>
  <c r="G76" i="97"/>
  <c r="G77" i="97"/>
  <c r="H77" i="97" s="1"/>
  <c r="M77" i="97" s="1"/>
  <c r="G78" i="97"/>
  <c r="H78" i="97" s="1"/>
  <c r="M78" i="97" s="1"/>
  <c r="G79" i="97"/>
  <c r="H79" i="97" s="1"/>
  <c r="M79" i="97" s="1"/>
  <c r="G80" i="97"/>
  <c r="G81" i="97"/>
  <c r="H81" i="97" s="1"/>
  <c r="M81" i="97" s="1"/>
  <c r="G82" i="97"/>
  <c r="H82" i="97" s="1"/>
  <c r="M82" i="97" s="1"/>
  <c r="G83" i="97"/>
  <c r="H83" i="97" s="1"/>
  <c r="M83" i="97" s="1"/>
  <c r="J7" i="94"/>
  <c r="H4" i="94"/>
  <c r="J4" i="94" s="1"/>
  <c r="H5" i="94"/>
  <c r="J5" i="94" s="1"/>
  <c r="H6" i="94"/>
  <c r="J6" i="94" s="1"/>
  <c r="H7" i="94"/>
  <c r="H8" i="94"/>
  <c r="J8" i="94" s="1"/>
  <c r="H9" i="94"/>
  <c r="J9" i="94" s="1"/>
  <c r="H10" i="94"/>
  <c r="E4" i="94"/>
  <c r="E5" i="94"/>
  <c r="E6" i="94"/>
  <c r="E7" i="94"/>
  <c r="E8" i="94"/>
  <c r="E9" i="94"/>
  <c r="E10" i="94"/>
  <c r="E11" i="94"/>
  <c r="E12" i="94"/>
  <c r="J3" i="94"/>
  <c r="H3" i="94"/>
  <c r="E3" i="94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G22" i="87"/>
  <c r="H22" i="87" s="1"/>
  <c r="M22" i="87" s="1"/>
  <c r="G23" i="87"/>
  <c r="H23" i="87" s="1"/>
  <c r="M23" i="87" s="1"/>
  <c r="G24" i="87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G42" i="87"/>
  <c r="H42" i="87" s="1"/>
  <c r="M42" i="87" s="1"/>
  <c r="G43" i="87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G62" i="87"/>
  <c r="H62" i="87" s="1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17" i="85"/>
  <c r="G14" i="85"/>
  <c r="G18" i="85"/>
  <c r="H14" i="85"/>
  <c r="I14" i="85" s="1"/>
  <c r="H19" i="85"/>
  <c r="I19" i="85" s="1"/>
  <c r="H18" i="85"/>
  <c r="I18" i="85" s="1"/>
  <c r="H17" i="85"/>
  <c r="I17" i="85" s="1"/>
  <c r="G19" i="85"/>
  <c r="G11" i="85"/>
  <c r="G10" i="85"/>
  <c r="G9" i="85"/>
  <c r="I8" i="85"/>
  <c r="H11" i="85"/>
  <c r="I11" i="85" s="1"/>
  <c r="H10" i="85"/>
  <c r="I10" i="85" s="1"/>
  <c r="H9" i="85"/>
  <c r="I9" i="85" s="1"/>
  <c r="H8" i="85"/>
  <c r="H7" i="85"/>
  <c r="I7" i="85" s="1"/>
  <c r="H6" i="85"/>
  <c r="I6" i="85" s="1"/>
  <c r="G8" i="85"/>
  <c r="G7" i="85"/>
  <c r="G6" i="85"/>
  <c r="I3" i="85"/>
  <c r="I4" i="85"/>
  <c r="G3" i="85"/>
  <c r="G4" i="85"/>
  <c r="H2" i="85"/>
  <c r="I2" i="85" s="1"/>
  <c r="G2" i="85"/>
  <c r="E87" i="87"/>
  <c r="F87" i="87"/>
  <c r="H24" i="87"/>
  <c r="M24" i="87" s="1"/>
  <c r="H53" i="87"/>
  <c r="M53" i="87" s="1"/>
  <c r="R20" i="85"/>
  <c r="R21" i="85"/>
  <c r="R19" i="85"/>
  <c r="R9" i="85"/>
  <c r="R10" i="85"/>
  <c r="R11" i="85"/>
  <c r="R12" i="85"/>
  <c r="R13" i="85"/>
  <c r="R14" i="85"/>
  <c r="R16" i="85"/>
  <c r="R3" i="85"/>
  <c r="R4" i="85"/>
  <c r="R5" i="85"/>
  <c r="R6" i="85"/>
  <c r="R7" i="85"/>
  <c r="R2" i="85"/>
  <c r="P4" i="85"/>
  <c r="P5" i="85"/>
  <c r="P6" i="85"/>
  <c r="P7" i="85"/>
  <c r="P9" i="85"/>
  <c r="P10" i="85"/>
  <c r="P11" i="85"/>
  <c r="P12" i="85"/>
  <c r="P13" i="85"/>
  <c r="P14" i="85"/>
  <c r="P16" i="85"/>
  <c r="P3" i="85"/>
  <c r="P2" i="85"/>
  <c r="I3" i="97"/>
  <c r="I4" i="97" s="1"/>
  <c r="I5" i="97" s="1"/>
  <c r="I6" i="97" s="1"/>
  <c r="I7" i="97" s="1"/>
  <c r="G2" i="97"/>
  <c r="H9" i="87"/>
  <c r="M9" i="87" s="1"/>
  <c r="H21" i="87"/>
  <c r="M21" i="87" s="1"/>
  <c r="H41" i="87"/>
  <c r="M41" i="87" s="1"/>
  <c r="H43" i="87"/>
  <c r="M43" i="87" s="1"/>
  <c r="H61" i="87"/>
  <c r="M61" i="87" s="1"/>
  <c r="H73" i="87"/>
  <c r="M73" i="87" s="1"/>
  <c r="G2" i="87"/>
  <c r="H2" i="87" s="1"/>
  <c r="E14" i="85"/>
  <c r="E7" i="85"/>
  <c r="E6" i="85"/>
  <c r="E3" i="85"/>
  <c r="E2" i="85"/>
  <c r="S21" i="85"/>
  <c r="T21" i="85" s="1"/>
  <c r="S20" i="85"/>
  <c r="T20" i="85" s="1"/>
  <c r="S19" i="85"/>
  <c r="T19" i="85" s="1"/>
  <c r="S16" i="85"/>
  <c r="T16" i="85" s="1"/>
  <c r="S14" i="85"/>
  <c r="T14" i="85" s="1"/>
  <c r="S13" i="85"/>
  <c r="T13" i="85" s="1"/>
  <c r="S12" i="85"/>
  <c r="T12" i="85" s="1"/>
  <c r="S11" i="85"/>
  <c r="T11" i="85" s="1"/>
  <c r="S10" i="85"/>
  <c r="T10" i="85" s="1"/>
  <c r="S9" i="85"/>
  <c r="T9" i="85" s="1"/>
  <c r="S5" i="85"/>
  <c r="T5" i="85" s="1"/>
  <c r="S6" i="85"/>
  <c r="T6" i="85" s="1"/>
  <c r="S7" i="85"/>
  <c r="T7" i="85" s="1"/>
  <c r="S4" i="85"/>
  <c r="T4" i="85" s="1"/>
  <c r="S3" i="85"/>
  <c r="T3" i="85" s="1"/>
  <c r="S2" i="85"/>
  <c r="T2" i="85" s="1"/>
  <c r="Y12" i="80"/>
  <c r="Y13" i="80"/>
  <c r="Y14" i="80"/>
  <c r="Z15" i="80"/>
  <c r="K3" i="101" l="1"/>
  <c r="L3" i="101" s="1"/>
  <c r="H2" i="101"/>
  <c r="L2" i="101"/>
  <c r="I4" i="101"/>
  <c r="I5" i="101" s="1"/>
  <c r="J4" i="101"/>
  <c r="K4" i="101" s="1"/>
  <c r="L4" i="101" s="1"/>
  <c r="H3" i="101"/>
  <c r="M3" i="101" s="1"/>
  <c r="H7" i="101"/>
  <c r="M7" i="101" s="1"/>
  <c r="H11" i="101"/>
  <c r="M11" i="101" s="1"/>
  <c r="H13" i="101"/>
  <c r="M13" i="101" s="1"/>
  <c r="H17" i="101"/>
  <c r="M17" i="101" s="1"/>
  <c r="G20" i="101"/>
  <c r="M2" i="101"/>
  <c r="H31" i="100"/>
  <c r="M31" i="100" s="1"/>
  <c r="G66" i="100"/>
  <c r="H62" i="100"/>
  <c r="M62" i="100" s="1"/>
  <c r="H33" i="100"/>
  <c r="M33" i="100" s="1"/>
  <c r="H26" i="100"/>
  <c r="M26" i="100" s="1"/>
  <c r="H51" i="100"/>
  <c r="M51" i="100" s="1"/>
  <c r="H53" i="100"/>
  <c r="M53" i="100" s="1"/>
  <c r="H21" i="100"/>
  <c r="M21" i="100" s="1"/>
  <c r="H25" i="100"/>
  <c r="M25" i="100" s="1"/>
  <c r="H38" i="100"/>
  <c r="M38" i="100" s="1"/>
  <c r="H43" i="100"/>
  <c r="M43" i="100" s="1"/>
  <c r="H59" i="100"/>
  <c r="M59" i="100" s="1"/>
  <c r="H45" i="100"/>
  <c r="M45" i="100" s="1"/>
  <c r="H61" i="100"/>
  <c r="M61" i="100" s="1"/>
  <c r="H46" i="100"/>
  <c r="M46" i="100" s="1"/>
  <c r="H54" i="100"/>
  <c r="M54" i="100" s="1"/>
  <c r="H27" i="100"/>
  <c r="M27" i="100" s="1"/>
  <c r="H39" i="100"/>
  <c r="M39" i="100" s="1"/>
  <c r="H47" i="100"/>
  <c r="M47" i="100" s="1"/>
  <c r="H55" i="100"/>
  <c r="M55" i="100" s="1"/>
  <c r="G20" i="99"/>
  <c r="J2" i="98"/>
  <c r="K2" i="98" s="1"/>
  <c r="L2" i="98" s="1"/>
  <c r="J3" i="98"/>
  <c r="K3" i="98" s="1"/>
  <c r="L3" i="98" s="1"/>
  <c r="I3" i="99"/>
  <c r="I4" i="99" s="1"/>
  <c r="J4" i="99" s="1"/>
  <c r="K4" i="99" s="1"/>
  <c r="L4" i="99" s="1"/>
  <c r="H2" i="99"/>
  <c r="H3" i="99"/>
  <c r="M3" i="99" s="1"/>
  <c r="H7" i="99"/>
  <c r="M7" i="99" s="1"/>
  <c r="H11" i="99"/>
  <c r="M11" i="99" s="1"/>
  <c r="H14" i="99"/>
  <c r="M14" i="99" s="1"/>
  <c r="H19" i="99"/>
  <c r="M19" i="99" s="1"/>
  <c r="H3" i="98"/>
  <c r="M3" i="98" s="1"/>
  <c r="H5" i="98"/>
  <c r="M5" i="98" s="1"/>
  <c r="H11" i="98"/>
  <c r="M11" i="98" s="1"/>
  <c r="H13" i="98"/>
  <c r="M13" i="98" s="1"/>
  <c r="H19" i="98"/>
  <c r="M19" i="98" s="1"/>
  <c r="H44" i="98"/>
  <c r="M44" i="98" s="1"/>
  <c r="H68" i="98"/>
  <c r="M68" i="98" s="1"/>
  <c r="H34" i="98"/>
  <c r="M34" i="98" s="1"/>
  <c r="H48" i="98"/>
  <c r="M48" i="98" s="1"/>
  <c r="H64" i="98"/>
  <c r="M64" i="98" s="1"/>
  <c r="G69" i="98"/>
  <c r="H26" i="98"/>
  <c r="M26" i="98" s="1"/>
  <c r="H36" i="98"/>
  <c r="M36" i="98" s="1"/>
  <c r="H52" i="98"/>
  <c r="M52" i="98" s="1"/>
  <c r="H60" i="98"/>
  <c r="M60" i="98" s="1"/>
  <c r="H40" i="98"/>
  <c r="M40" i="98" s="1"/>
  <c r="H56" i="98"/>
  <c r="M56" i="98" s="1"/>
  <c r="K3" i="97"/>
  <c r="L3" i="97" s="1"/>
  <c r="J7" i="97"/>
  <c r="K7" i="97" s="1"/>
  <c r="L7" i="97" s="1"/>
  <c r="I8" i="97"/>
  <c r="I9" i="97" s="1"/>
  <c r="I10" i="97" s="1"/>
  <c r="I11" i="97" s="1"/>
  <c r="J5" i="97"/>
  <c r="K5" i="97" s="1"/>
  <c r="L5" i="97" s="1"/>
  <c r="H13" i="97"/>
  <c r="M13" i="97" s="1"/>
  <c r="H2" i="97"/>
  <c r="G84" i="97"/>
  <c r="H80" i="97"/>
  <c r="M80" i="97" s="1"/>
  <c r="H76" i="97"/>
  <c r="M76" i="97" s="1"/>
  <c r="H72" i="97"/>
  <c r="M72" i="97" s="1"/>
  <c r="H68" i="97"/>
  <c r="M68" i="97" s="1"/>
  <c r="H64" i="97"/>
  <c r="M64" i="97" s="1"/>
  <c r="H60" i="97"/>
  <c r="M60" i="97" s="1"/>
  <c r="H56" i="97"/>
  <c r="M56" i="97" s="1"/>
  <c r="H52" i="97"/>
  <c r="M52" i="97" s="1"/>
  <c r="H48" i="97"/>
  <c r="M48" i="97" s="1"/>
  <c r="H44" i="97"/>
  <c r="M44" i="97" s="1"/>
  <c r="H40" i="97"/>
  <c r="M40" i="97" s="1"/>
  <c r="H36" i="97"/>
  <c r="M36" i="97" s="1"/>
  <c r="H32" i="97"/>
  <c r="M32" i="97" s="1"/>
  <c r="H28" i="97"/>
  <c r="M28" i="97" s="1"/>
  <c r="H24" i="97"/>
  <c r="M24" i="97" s="1"/>
  <c r="H20" i="97"/>
  <c r="M20" i="97" s="1"/>
  <c r="H16" i="97"/>
  <c r="M16" i="97" s="1"/>
  <c r="H12" i="97"/>
  <c r="M12" i="97" s="1"/>
  <c r="K8" i="97"/>
  <c r="L8" i="97" s="1"/>
  <c r="H8" i="97"/>
  <c r="M8" i="97" s="1"/>
  <c r="J4" i="97"/>
  <c r="K4" i="97" s="1"/>
  <c r="L4" i="97" s="1"/>
  <c r="H4" i="97"/>
  <c r="M4" i="97" s="1"/>
  <c r="H49" i="97"/>
  <c r="M49" i="97" s="1"/>
  <c r="H33" i="97"/>
  <c r="M33" i="97" s="1"/>
  <c r="H17" i="97"/>
  <c r="M17" i="97" s="1"/>
  <c r="J6" i="97"/>
  <c r="K6" i="97" s="1"/>
  <c r="L6" i="97" s="1"/>
  <c r="K9" i="97"/>
  <c r="L9" i="97" s="1"/>
  <c r="H29" i="97"/>
  <c r="M29" i="97" s="1"/>
  <c r="H53" i="97"/>
  <c r="M53" i="97" s="1"/>
  <c r="H37" i="97"/>
  <c r="M37" i="97" s="1"/>
  <c r="H21" i="97"/>
  <c r="M21" i="97" s="1"/>
  <c r="H5" i="97"/>
  <c r="M5" i="97" s="1"/>
  <c r="K2" i="87"/>
  <c r="M2" i="87"/>
  <c r="M87" i="87" s="1"/>
  <c r="H87" i="87"/>
  <c r="G87" i="87"/>
  <c r="J10" i="97" l="1"/>
  <c r="K10" i="97" s="1"/>
  <c r="L10" i="97" s="1"/>
  <c r="M20" i="101"/>
  <c r="J5" i="101"/>
  <c r="K5" i="101" s="1"/>
  <c r="L5" i="101" s="1"/>
  <c r="H20" i="101"/>
  <c r="M66" i="100"/>
  <c r="H66" i="100"/>
  <c r="J2" i="100"/>
  <c r="K2" i="100" s="1"/>
  <c r="L2" i="100" s="1"/>
  <c r="J3" i="99"/>
  <c r="K3" i="99" s="1"/>
  <c r="L3" i="99" s="1"/>
  <c r="H69" i="98"/>
  <c r="K2" i="99"/>
  <c r="H20" i="99"/>
  <c r="M2" i="99"/>
  <c r="M20" i="99" s="1"/>
  <c r="M69" i="98"/>
  <c r="J4" i="98"/>
  <c r="K4" i="98" s="1"/>
  <c r="L4" i="98" s="1"/>
  <c r="K2" i="97"/>
  <c r="J11" i="97"/>
  <c r="K11" i="97" s="1"/>
  <c r="L11" i="97" s="1"/>
  <c r="I12" i="97"/>
  <c r="M2" i="97"/>
  <c r="M84" i="97" s="1"/>
  <c r="H84" i="97"/>
  <c r="I3" i="87"/>
  <c r="J3" i="87" s="1"/>
  <c r="K3" i="87" s="1"/>
  <c r="J3" i="100" l="1"/>
  <c r="K3" i="100" s="1"/>
  <c r="L3" i="100" s="1"/>
  <c r="L2" i="99"/>
  <c r="J5" i="98"/>
  <c r="I13" i="97"/>
  <c r="J12" i="97"/>
  <c r="K12" i="97" s="1"/>
  <c r="L12" i="97" s="1"/>
  <c r="L2" i="97"/>
  <c r="L2" i="87"/>
  <c r="I4" i="87"/>
  <c r="J4" i="87" s="1"/>
  <c r="K4" i="87" s="1"/>
  <c r="J4" i="100" l="1"/>
  <c r="I5" i="99"/>
  <c r="K5" i="98"/>
  <c r="J6" i="98"/>
  <c r="K6" i="98" s="1"/>
  <c r="L6" i="98" s="1"/>
  <c r="I14" i="97"/>
  <c r="J13" i="97"/>
  <c r="L3" i="87"/>
  <c r="I5" i="87"/>
  <c r="K5" i="87" s="1"/>
  <c r="K4" i="100" l="1"/>
  <c r="J5" i="100"/>
  <c r="K5" i="100" s="1"/>
  <c r="L5" i="100" s="1"/>
  <c r="I6" i="99"/>
  <c r="J5" i="99"/>
  <c r="K5" i="99" s="1"/>
  <c r="L5" i="99" s="1"/>
  <c r="J7" i="98"/>
  <c r="K7" i="98" s="1"/>
  <c r="L7" i="98" s="1"/>
  <c r="L5" i="98"/>
  <c r="K13" i="97"/>
  <c r="I15" i="97"/>
  <c r="K14" i="97"/>
  <c r="L14" i="97" s="1"/>
  <c r="L5" i="87"/>
  <c r="I6" i="101" l="1"/>
  <c r="L4" i="100"/>
  <c r="J6" i="99"/>
  <c r="K6" i="99" s="1"/>
  <c r="L6" i="99" s="1"/>
  <c r="L13" i="97"/>
  <c r="I16" i="97"/>
  <c r="K15" i="97"/>
  <c r="L15" i="97" s="1"/>
  <c r="L4" i="87"/>
  <c r="I6" i="87"/>
  <c r="K6" i="87" s="1"/>
  <c r="I7" i="101" l="1"/>
  <c r="J6" i="101"/>
  <c r="K6" i="101" s="1"/>
  <c r="L6" i="101" s="1"/>
  <c r="I17" i="97"/>
  <c r="J16" i="97"/>
  <c r="K16" i="97" s="1"/>
  <c r="L16" i="97" s="1"/>
  <c r="I7" i="87"/>
  <c r="J7" i="87" s="1"/>
  <c r="K7" i="87" s="1"/>
  <c r="J7" i="101" l="1"/>
  <c r="K7" i="101" s="1"/>
  <c r="L7" i="101" s="1"/>
  <c r="J6" i="100"/>
  <c r="K6" i="100" s="1"/>
  <c r="L6" i="100" s="1"/>
  <c r="J8" i="98"/>
  <c r="K8" i="98" s="1"/>
  <c r="L8" i="98" s="1"/>
  <c r="I18" i="97"/>
  <c r="J17" i="97"/>
  <c r="K17" i="97" s="1"/>
  <c r="L7" i="87"/>
  <c r="L6" i="87"/>
  <c r="I8" i="87"/>
  <c r="J8" i="87" s="1"/>
  <c r="K8" i="87" s="1"/>
  <c r="J7" i="100" l="1"/>
  <c r="K7" i="100" s="1"/>
  <c r="L7" i="100" s="1"/>
  <c r="J9" i="98"/>
  <c r="K9" i="98" s="1"/>
  <c r="L9" i="98" s="1"/>
  <c r="L17" i="97"/>
  <c r="I19" i="97"/>
  <c r="J18" i="97"/>
  <c r="K18" i="97" s="1"/>
  <c r="L18" i="97" s="1"/>
  <c r="I9" i="87"/>
  <c r="J9" i="87" s="1"/>
  <c r="K9" i="87" s="1"/>
  <c r="J8" i="100" l="1"/>
  <c r="K8" i="100" s="1"/>
  <c r="L8" i="100" s="1"/>
  <c r="I7" i="99"/>
  <c r="J10" i="98"/>
  <c r="K10" i="98" s="1"/>
  <c r="L10" i="98" s="1"/>
  <c r="I20" i="97"/>
  <c r="J19" i="97"/>
  <c r="K19" i="97" s="1"/>
  <c r="L19" i="97" s="1"/>
  <c r="L8" i="87"/>
  <c r="I10" i="87"/>
  <c r="J10" i="87" s="1"/>
  <c r="K10" i="87" s="1"/>
  <c r="J9" i="100" l="1"/>
  <c r="K9" i="100" s="1"/>
  <c r="L9" i="100" s="1"/>
  <c r="I8" i="99"/>
  <c r="J7" i="99"/>
  <c r="K7" i="99" s="1"/>
  <c r="L7" i="99" s="1"/>
  <c r="J11" i="98"/>
  <c r="K11" i="98" s="1"/>
  <c r="L11" i="98" s="1"/>
  <c r="I21" i="97"/>
  <c r="K20" i="97"/>
  <c r="L20" i="97" s="1"/>
  <c r="L9" i="87"/>
  <c r="I11" i="87"/>
  <c r="K11" i="87" s="1"/>
  <c r="I8" i="101" l="1"/>
  <c r="J8" i="99"/>
  <c r="K8" i="99" s="1"/>
  <c r="L8" i="99" s="1"/>
  <c r="I22" i="97"/>
  <c r="K21" i="97"/>
  <c r="L21" i="97" s="1"/>
  <c r="I12" i="87"/>
  <c r="K12" i="87" s="1"/>
  <c r="I9" i="101" l="1"/>
  <c r="J8" i="101"/>
  <c r="K8" i="101" s="1"/>
  <c r="L8" i="101" s="1"/>
  <c r="I23" i="97"/>
  <c r="J22" i="97"/>
  <c r="K22" i="97" s="1"/>
  <c r="L22" i="97" s="1"/>
  <c r="L11" i="87"/>
  <c r="L10" i="87"/>
  <c r="I13" i="87"/>
  <c r="J13" i="87" s="1"/>
  <c r="K13" i="87" s="1"/>
  <c r="J9" i="101" l="1"/>
  <c r="K9" i="101" s="1"/>
  <c r="L9" i="101" s="1"/>
  <c r="J10" i="100"/>
  <c r="K10" i="100" s="1"/>
  <c r="L10" i="100" s="1"/>
  <c r="J12" i="98"/>
  <c r="K12" i="98" s="1"/>
  <c r="L12" i="98" s="1"/>
  <c r="I24" i="97"/>
  <c r="J23" i="97"/>
  <c r="K23" i="97" s="1"/>
  <c r="L23" i="97" s="1"/>
  <c r="L12" i="87"/>
  <c r="I14" i="87"/>
  <c r="J14" i="87" s="1"/>
  <c r="K14" i="87" s="1"/>
  <c r="J11" i="100" l="1"/>
  <c r="K11" i="100" s="1"/>
  <c r="L11" i="100" s="1"/>
  <c r="J13" i="98"/>
  <c r="K13" i="98" s="1"/>
  <c r="L13" i="98" s="1"/>
  <c r="I25" i="97"/>
  <c r="J24" i="97"/>
  <c r="K24" i="97" s="1"/>
  <c r="L24" i="97" s="1"/>
  <c r="I15" i="87"/>
  <c r="J15" i="87" s="1"/>
  <c r="K15" i="87" s="1"/>
  <c r="J12" i="100" l="1"/>
  <c r="K12" i="100" s="1"/>
  <c r="L12" i="100" s="1"/>
  <c r="I9" i="99"/>
  <c r="J14" i="98"/>
  <c r="K14" i="98" s="1"/>
  <c r="L14" i="98" s="1"/>
  <c r="I26" i="97"/>
  <c r="J25" i="97"/>
  <c r="K25" i="97" s="1"/>
  <c r="L25" i="97" s="1"/>
  <c r="L14" i="87"/>
  <c r="L13" i="87"/>
  <c r="I16" i="87"/>
  <c r="J16" i="87" s="1"/>
  <c r="K16" i="87" s="1"/>
  <c r="J13" i="100" l="1"/>
  <c r="K13" i="100" s="1"/>
  <c r="L13" i="100" s="1"/>
  <c r="I10" i="99"/>
  <c r="J9" i="99"/>
  <c r="K9" i="99" s="1"/>
  <c r="L9" i="99" s="1"/>
  <c r="J15" i="98"/>
  <c r="K15" i="98" s="1"/>
  <c r="L15" i="98" s="1"/>
  <c r="I27" i="97"/>
  <c r="K26" i="97"/>
  <c r="L26" i="97" s="1"/>
  <c r="L15" i="87"/>
  <c r="I17" i="87"/>
  <c r="K17" i="87" s="1"/>
  <c r="I10" i="101" l="1"/>
  <c r="J10" i="99"/>
  <c r="K10" i="99" s="1"/>
  <c r="L10" i="99" s="1"/>
  <c r="I28" i="97"/>
  <c r="K27" i="97"/>
  <c r="L27" i="97" s="1"/>
  <c r="I18" i="87"/>
  <c r="K18" i="87" s="1"/>
  <c r="J10" i="101" l="1"/>
  <c r="K10" i="101" s="1"/>
  <c r="L10" i="101" s="1"/>
  <c r="I11" i="101"/>
  <c r="I29" i="97"/>
  <c r="J28" i="97"/>
  <c r="K28" i="97" s="1"/>
  <c r="L28" i="97" s="1"/>
  <c r="L17" i="87"/>
  <c r="L16" i="87"/>
  <c r="I19" i="87"/>
  <c r="J19" i="87" s="1"/>
  <c r="K19" i="87" s="1"/>
  <c r="J11" i="101" l="1"/>
  <c r="K11" i="101" s="1"/>
  <c r="L11" i="101" s="1"/>
  <c r="J14" i="100"/>
  <c r="K14" i="100" s="1"/>
  <c r="L14" i="100" s="1"/>
  <c r="J16" i="98"/>
  <c r="K16" i="98" s="1"/>
  <c r="L16" i="98" s="1"/>
  <c r="I30" i="97"/>
  <c r="J29" i="97"/>
  <c r="K29" i="97" s="1"/>
  <c r="L29" i="97" s="1"/>
  <c r="I20" i="87"/>
  <c r="J20" i="87" s="1"/>
  <c r="K20" i="87" s="1"/>
  <c r="J15" i="100" l="1"/>
  <c r="K15" i="100" s="1"/>
  <c r="L15" i="100" s="1"/>
  <c r="J17" i="98"/>
  <c r="K17" i="98" s="1"/>
  <c r="L17" i="98" s="1"/>
  <c r="I31" i="97"/>
  <c r="J30" i="97"/>
  <c r="K30" i="97" s="1"/>
  <c r="L30" i="97" s="1"/>
  <c r="L18" i="87"/>
  <c r="I21" i="87"/>
  <c r="J21" i="87" s="1"/>
  <c r="K21" i="87" s="1"/>
  <c r="J16" i="100" l="1"/>
  <c r="K16" i="100" s="1"/>
  <c r="L16" i="100" s="1"/>
  <c r="I11" i="99"/>
  <c r="J18" i="98"/>
  <c r="K18" i="98" s="1"/>
  <c r="L18" i="98" s="1"/>
  <c r="J31" i="97"/>
  <c r="K31" i="97" s="1"/>
  <c r="L31" i="97" s="1"/>
  <c r="I32" i="97"/>
  <c r="L20" i="87"/>
  <c r="L19" i="87"/>
  <c r="I22" i="87"/>
  <c r="J22" i="87" s="1"/>
  <c r="K22" i="87" s="1"/>
  <c r="J17" i="100" l="1"/>
  <c r="K17" i="100" s="1"/>
  <c r="L17" i="100" s="1"/>
  <c r="I12" i="99"/>
  <c r="J11" i="99"/>
  <c r="K11" i="99" s="1"/>
  <c r="L11" i="99" s="1"/>
  <c r="J19" i="98"/>
  <c r="K19" i="98" s="1"/>
  <c r="L19" i="98" s="1"/>
  <c r="I33" i="97"/>
  <c r="K32" i="97"/>
  <c r="L32" i="97" s="1"/>
  <c r="L21" i="87"/>
  <c r="I23" i="87"/>
  <c r="K23" i="87" s="1"/>
  <c r="I12" i="101" l="1"/>
  <c r="J12" i="99"/>
  <c r="K12" i="99" s="1"/>
  <c r="L12" i="99" s="1"/>
  <c r="I34" i="97"/>
  <c r="K33" i="97"/>
  <c r="L33" i="97" s="1"/>
  <c r="I24" i="87"/>
  <c r="K24" i="87" s="1"/>
  <c r="I13" i="101" l="1"/>
  <c r="J12" i="101"/>
  <c r="K12" i="101" s="1"/>
  <c r="L12" i="101" s="1"/>
  <c r="I35" i="97"/>
  <c r="J34" i="97"/>
  <c r="K34" i="97" s="1"/>
  <c r="L34" i="97" s="1"/>
  <c r="L23" i="87"/>
  <c r="L22" i="87"/>
  <c r="I25" i="87"/>
  <c r="J25" i="87" s="1"/>
  <c r="K25" i="87" s="1"/>
  <c r="J13" i="101" l="1"/>
  <c r="K13" i="101" s="1"/>
  <c r="L13" i="101" s="1"/>
  <c r="J18" i="100"/>
  <c r="K18" i="100" s="1"/>
  <c r="L18" i="100" s="1"/>
  <c r="J20" i="98"/>
  <c r="K20" i="98" s="1"/>
  <c r="L20" i="98" s="1"/>
  <c r="I36" i="97"/>
  <c r="J35" i="97"/>
  <c r="K35" i="97" s="1"/>
  <c r="L35" i="97" s="1"/>
  <c r="I26" i="87"/>
  <c r="J26" i="87" s="1"/>
  <c r="K26" i="87" s="1"/>
  <c r="J19" i="100" l="1"/>
  <c r="K19" i="100" s="1"/>
  <c r="L19" i="100" s="1"/>
  <c r="J21" i="98"/>
  <c r="K21" i="98" s="1"/>
  <c r="L21" i="98" s="1"/>
  <c r="I37" i="97"/>
  <c r="J36" i="97"/>
  <c r="K36" i="97" s="1"/>
  <c r="L36" i="97" s="1"/>
  <c r="L24" i="87"/>
  <c r="I27" i="87"/>
  <c r="J27" i="87" s="1"/>
  <c r="K27" i="87" s="1"/>
  <c r="J20" i="100" l="1"/>
  <c r="K20" i="100" s="1"/>
  <c r="L20" i="100" s="1"/>
  <c r="I13" i="99"/>
  <c r="J22" i="98"/>
  <c r="K22" i="98" s="1"/>
  <c r="L22" i="98" s="1"/>
  <c r="I38" i="97"/>
  <c r="J37" i="97"/>
  <c r="K37" i="97" s="1"/>
  <c r="L37" i="97" s="1"/>
  <c r="L26" i="87"/>
  <c r="L25" i="87"/>
  <c r="I28" i="87"/>
  <c r="J28" i="87" s="1"/>
  <c r="K28" i="87" s="1"/>
  <c r="J21" i="100" l="1"/>
  <c r="K21" i="100" s="1"/>
  <c r="L21" i="100" s="1"/>
  <c r="I14" i="99"/>
  <c r="J13" i="99"/>
  <c r="K13" i="99" s="1"/>
  <c r="L13" i="99" s="1"/>
  <c r="J23" i="98"/>
  <c r="K23" i="98" s="1"/>
  <c r="L23" i="98" s="1"/>
  <c r="I39" i="97"/>
  <c r="K38" i="97"/>
  <c r="L38" i="97" s="1"/>
  <c r="L27" i="87"/>
  <c r="I29" i="87"/>
  <c r="K29" i="87" s="1"/>
  <c r="I14" i="101" l="1"/>
  <c r="J14" i="99"/>
  <c r="K14" i="99" s="1"/>
  <c r="L14" i="99" s="1"/>
  <c r="I40" i="97"/>
  <c r="K39" i="97"/>
  <c r="L39" i="97" s="1"/>
  <c r="I30" i="87"/>
  <c r="K30" i="87" s="1"/>
  <c r="J14" i="101" l="1"/>
  <c r="K14" i="101" s="1"/>
  <c r="L14" i="101" s="1"/>
  <c r="I15" i="101"/>
  <c r="I41" i="97"/>
  <c r="J40" i="97"/>
  <c r="K40" i="97" s="1"/>
  <c r="L40" i="97" s="1"/>
  <c r="L29" i="87"/>
  <c r="L28" i="87"/>
  <c r="I31" i="87"/>
  <c r="J31" i="87" s="1"/>
  <c r="K31" i="87" s="1"/>
  <c r="J15" i="101" l="1"/>
  <c r="K15" i="101" s="1"/>
  <c r="L15" i="101" s="1"/>
  <c r="J22" i="100"/>
  <c r="K22" i="100" s="1"/>
  <c r="L22" i="100" s="1"/>
  <c r="J24" i="98"/>
  <c r="K24" i="98" s="1"/>
  <c r="L24" i="98" s="1"/>
  <c r="I42" i="97"/>
  <c r="J41" i="97"/>
  <c r="K41" i="97" s="1"/>
  <c r="L41" i="97" s="1"/>
  <c r="L30" i="87"/>
  <c r="I32" i="87"/>
  <c r="J32" i="87" s="1"/>
  <c r="K32" i="87" s="1"/>
  <c r="J23" i="100" l="1"/>
  <c r="K23" i="100" s="1"/>
  <c r="L23" i="100" s="1"/>
  <c r="J25" i="98"/>
  <c r="K25" i="98" s="1"/>
  <c r="L25" i="98" s="1"/>
  <c r="I43" i="97"/>
  <c r="J42" i="97"/>
  <c r="K42" i="97" s="1"/>
  <c r="L42" i="97" s="1"/>
  <c r="L31" i="87"/>
  <c r="I33" i="87"/>
  <c r="J33" i="87" s="1"/>
  <c r="K33" i="87" s="1"/>
  <c r="J24" i="100" l="1"/>
  <c r="K24" i="100" s="1"/>
  <c r="L24" i="100" s="1"/>
  <c r="I15" i="99"/>
  <c r="J26" i="98"/>
  <c r="K26" i="98" s="1"/>
  <c r="L26" i="98" s="1"/>
  <c r="I44" i="97"/>
  <c r="J43" i="97"/>
  <c r="K43" i="97" s="1"/>
  <c r="L43" i="97" s="1"/>
  <c r="L32" i="87"/>
  <c r="I34" i="87"/>
  <c r="J34" i="87" s="1"/>
  <c r="K34" i="87" s="1"/>
  <c r="J25" i="100" l="1"/>
  <c r="K25" i="100" s="1"/>
  <c r="L25" i="100" s="1"/>
  <c r="J15" i="99"/>
  <c r="K15" i="99" s="1"/>
  <c r="L15" i="99" s="1"/>
  <c r="J27" i="98"/>
  <c r="K27" i="98" s="1"/>
  <c r="L27" i="98" s="1"/>
  <c r="I45" i="97"/>
  <c r="J44" i="97"/>
  <c r="K44" i="97" s="1"/>
  <c r="L44" i="97" s="1"/>
  <c r="I35" i="87"/>
  <c r="K35" i="87" s="1"/>
  <c r="I46" i="97" l="1"/>
  <c r="J45" i="97"/>
  <c r="K45" i="97" s="1"/>
  <c r="L45" i="97" s="1"/>
  <c r="L34" i="87"/>
  <c r="L33" i="87"/>
  <c r="I36" i="87"/>
  <c r="K36" i="87" s="1"/>
  <c r="J28" i="98" l="1"/>
  <c r="K28" i="98" s="1"/>
  <c r="L28" i="98" s="1"/>
  <c r="I47" i="97"/>
  <c r="J46" i="97"/>
  <c r="K46" i="97" s="1"/>
  <c r="L46" i="97" s="1"/>
  <c r="L35" i="87"/>
  <c r="I37" i="87"/>
  <c r="J37" i="87" s="1"/>
  <c r="K37" i="87" s="1"/>
  <c r="J26" i="100" l="1"/>
  <c r="K26" i="100" s="1"/>
  <c r="L26" i="100" s="1"/>
  <c r="I16" i="99"/>
  <c r="J29" i="98"/>
  <c r="K29" i="98" s="1"/>
  <c r="L29" i="98" s="1"/>
  <c r="J47" i="97"/>
  <c r="K47" i="97" s="1"/>
  <c r="L47" i="97" s="1"/>
  <c r="I48" i="97"/>
  <c r="I38" i="87"/>
  <c r="J38" i="87" s="1"/>
  <c r="K38" i="87" s="1"/>
  <c r="J27" i="100" l="1"/>
  <c r="K27" i="100" s="1"/>
  <c r="L27" i="100" s="1"/>
  <c r="I17" i="99"/>
  <c r="J16" i="99"/>
  <c r="K16" i="99" s="1"/>
  <c r="L16" i="99" s="1"/>
  <c r="J30" i="98"/>
  <c r="K30" i="98" s="1"/>
  <c r="L30" i="98" s="1"/>
  <c r="I49" i="97"/>
  <c r="K48" i="97"/>
  <c r="L48" i="97" s="1"/>
  <c r="L36" i="87"/>
  <c r="I39" i="87"/>
  <c r="J39" i="87" s="1"/>
  <c r="K39" i="87" s="1"/>
  <c r="I16" i="101" l="1"/>
  <c r="J28" i="100"/>
  <c r="K28" i="100" s="1"/>
  <c r="L28" i="100" s="1"/>
  <c r="J17" i="99"/>
  <c r="K17" i="99" s="1"/>
  <c r="L17" i="99" s="1"/>
  <c r="I50" i="97"/>
  <c r="K49" i="97"/>
  <c r="L49" i="97" s="1"/>
  <c r="L37" i="87"/>
  <c r="L38" i="87"/>
  <c r="I40" i="87"/>
  <c r="J40" i="87" s="1"/>
  <c r="K40" i="87" s="1"/>
  <c r="I17" i="101" l="1"/>
  <c r="J16" i="101"/>
  <c r="K16" i="101" s="1"/>
  <c r="L16" i="101" s="1"/>
  <c r="J29" i="100"/>
  <c r="K29" i="100" s="1"/>
  <c r="L29" i="100" s="1"/>
  <c r="I51" i="97"/>
  <c r="J50" i="97"/>
  <c r="K50" i="97" s="1"/>
  <c r="L50" i="97" s="1"/>
  <c r="L39" i="87"/>
  <c r="I41" i="87"/>
  <c r="K41" i="87" s="1"/>
  <c r="J17" i="101" l="1"/>
  <c r="K17" i="101" s="1"/>
  <c r="L17" i="101" s="1"/>
  <c r="J30" i="100"/>
  <c r="K30" i="100" s="1"/>
  <c r="L30" i="100" s="1"/>
  <c r="J31" i="98"/>
  <c r="K31" i="98" s="1"/>
  <c r="L31" i="98" s="1"/>
  <c r="I52" i="97"/>
  <c r="J51" i="97"/>
  <c r="K51" i="97" s="1"/>
  <c r="L51" i="97" s="1"/>
  <c r="I42" i="87"/>
  <c r="J42" i="87" s="1"/>
  <c r="K42" i="87" s="1"/>
  <c r="J31" i="100" l="1"/>
  <c r="K31" i="100" s="1"/>
  <c r="L31" i="100" s="1"/>
  <c r="J32" i="98"/>
  <c r="K32" i="98" s="1"/>
  <c r="L32" i="98" s="1"/>
  <c r="I53" i="97"/>
  <c r="J52" i="97"/>
  <c r="K52" i="97" s="1"/>
  <c r="L52" i="97" s="1"/>
  <c r="L40" i="87"/>
  <c r="I43" i="87"/>
  <c r="J43" i="87" s="1"/>
  <c r="K43" i="87" s="1"/>
  <c r="J32" i="100" l="1"/>
  <c r="K32" i="100" s="1"/>
  <c r="L32" i="100" s="1"/>
  <c r="I18" i="99"/>
  <c r="J33" i="98"/>
  <c r="K33" i="98" s="1"/>
  <c r="L33" i="98" s="1"/>
  <c r="I54" i="97"/>
  <c r="J53" i="97"/>
  <c r="K53" i="97" s="1"/>
  <c r="L53" i="97" s="1"/>
  <c r="L42" i="87"/>
  <c r="L41" i="87"/>
  <c r="I44" i="87"/>
  <c r="J44" i="87" s="1"/>
  <c r="K44" i="87" s="1"/>
  <c r="J33" i="100" l="1"/>
  <c r="K33" i="100" s="1"/>
  <c r="L33" i="100" s="1"/>
  <c r="I19" i="99"/>
  <c r="J18" i="99"/>
  <c r="K18" i="99" s="1"/>
  <c r="L18" i="99" s="1"/>
  <c r="J34" i="98"/>
  <c r="K34" i="98" s="1"/>
  <c r="L34" i="98" s="1"/>
  <c r="I55" i="97"/>
  <c r="K54" i="97"/>
  <c r="L54" i="97" s="1"/>
  <c r="I45" i="87"/>
  <c r="K45" i="87" s="1"/>
  <c r="I18" i="101" l="1"/>
  <c r="J19" i="99"/>
  <c r="K19" i="99" s="1"/>
  <c r="L19" i="99" s="1"/>
  <c r="I56" i="97"/>
  <c r="K55" i="97"/>
  <c r="L55" i="97" s="1"/>
  <c r="L44" i="87"/>
  <c r="L43" i="87"/>
  <c r="I46" i="87"/>
  <c r="K46" i="87" s="1"/>
  <c r="J18" i="101" l="1"/>
  <c r="K18" i="101" s="1"/>
  <c r="L18" i="101" s="1"/>
  <c r="I19" i="101"/>
  <c r="I57" i="97"/>
  <c r="J56" i="97"/>
  <c r="K56" i="97" s="1"/>
  <c r="L56" i="97" s="1"/>
  <c r="L45" i="87"/>
  <c r="I47" i="87"/>
  <c r="J47" i="87" s="1"/>
  <c r="K47" i="87" s="1"/>
  <c r="J19" i="101" l="1"/>
  <c r="K19" i="101" s="1"/>
  <c r="L19" i="101" s="1"/>
  <c r="J34" i="100"/>
  <c r="K34" i="100" s="1"/>
  <c r="L34" i="100" s="1"/>
  <c r="J35" i="98"/>
  <c r="K35" i="98" s="1"/>
  <c r="L35" i="98" s="1"/>
  <c r="I58" i="97"/>
  <c r="J57" i="97"/>
  <c r="K57" i="97" s="1"/>
  <c r="L57" i="97" s="1"/>
  <c r="I48" i="87"/>
  <c r="J48" i="87" s="1"/>
  <c r="K48" i="87" s="1"/>
  <c r="J35" i="100" l="1"/>
  <c r="K35" i="100" s="1"/>
  <c r="L35" i="100" s="1"/>
  <c r="J36" i="98"/>
  <c r="K36" i="98" s="1"/>
  <c r="L36" i="98" s="1"/>
  <c r="I59" i="97"/>
  <c r="J58" i="97"/>
  <c r="K58" i="97" s="1"/>
  <c r="L58" i="97" s="1"/>
  <c r="L46" i="87"/>
  <c r="I49" i="87"/>
  <c r="J49" i="87" s="1"/>
  <c r="K49" i="87" s="1"/>
  <c r="J36" i="100" l="1"/>
  <c r="K36" i="100" s="1"/>
  <c r="L36" i="100" s="1"/>
  <c r="J37" i="98"/>
  <c r="K37" i="98" s="1"/>
  <c r="L37" i="98" s="1"/>
  <c r="I60" i="97"/>
  <c r="J59" i="97"/>
  <c r="K59" i="97" s="1"/>
  <c r="L59" i="97" s="1"/>
  <c r="L47" i="87"/>
  <c r="I50" i="87"/>
  <c r="J50" i="87" s="1"/>
  <c r="K50" i="87" s="1"/>
  <c r="J37" i="100" l="1"/>
  <c r="K37" i="100" s="1"/>
  <c r="L37" i="100" s="1"/>
  <c r="J38" i="98"/>
  <c r="K38" i="98" s="1"/>
  <c r="L38" i="98" s="1"/>
  <c r="I61" i="97"/>
  <c r="J60" i="97"/>
  <c r="K60" i="97" s="1"/>
  <c r="L60" i="97" s="1"/>
  <c r="L49" i="87"/>
  <c r="L48" i="87"/>
  <c r="I51" i="87"/>
  <c r="K51" i="87" s="1"/>
  <c r="J39" i="98" l="1"/>
  <c r="K39" i="98" s="1"/>
  <c r="L39" i="98" s="1"/>
  <c r="I62" i="97"/>
  <c r="J61" i="97"/>
  <c r="K61" i="97" s="1"/>
  <c r="L61" i="97" s="1"/>
  <c r="I52" i="87"/>
  <c r="K52" i="87" s="1"/>
  <c r="J40" i="98" l="1"/>
  <c r="K40" i="98" s="1"/>
  <c r="L40" i="98" s="1"/>
  <c r="I63" i="97"/>
  <c r="J62" i="97"/>
  <c r="K62" i="97" s="1"/>
  <c r="L62" i="97" s="1"/>
  <c r="L51" i="87"/>
  <c r="L50" i="87"/>
  <c r="I53" i="87"/>
  <c r="J53" i="87" s="1"/>
  <c r="K53" i="87" s="1"/>
  <c r="J38" i="100" l="1"/>
  <c r="K38" i="100" s="1"/>
  <c r="L38" i="100" s="1"/>
  <c r="J41" i="98"/>
  <c r="K41" i="98" s="1"/>
  <c r="L41" i="98" s="1"/>
  <c r="I64" i="97"/>
  <c r="J63" i="97"/>
  <c r="K63" i="97" s="1"/>
  <c r="L63" i="97" s="1"/>
  <c r="I54" i="87"/>
  <c r="J54" i="87" s="1"/>
  <c r="K54" i="87" s="1"/>
  <c r="J39" i="100" l="1"/>
  <c r="K39" i="100" s="1"/>
  <c r="L39" i="100" s="1"/>
  <c r="J42" i="98"/>
  <c r="K42" i="98" s="1"/>
  <c r="L42" i="98" s="1"/>
  <c r="I65" i="97"/>
  <c r="J64" i="97"/>
  <c r="K64" i="97" s="1"/>
  <c r="L64" i="97" s="1"/>
  <c r="L52" i="87"/>
  <c r="I55" i="87"/>
  <c r="J55" i="87" s="1"/>
  <c r="K55" i="87" s="1"/>
  <c r="J40" i="100" l="1"/>
  <c r="K40" i="100" s="1"/>
  <c r="L40" i="100" s="1"/>
  <c r="J43" i="98"/>
  <c r="K43" i="98" s="1"/>
  <c r="L43" i="98" s="1"/>
  <c r="I66" i="97"/>
  <c r="J65" i="97"/>
  <c r="K65" i="97" s="1"/>
  <c r="L65" i="97" s="1"/>
  <c r="L54" i="87"/>
  <c r="L53" i="87"/>
  <c r="I56" i="87"/>
  <c r="J56" i="87" s="1"/>
  <c r="K56" i="87" s="1"/>
  <c r="J41" i="100" l="1"/>
  <c r="K41" i="100" s="1"/>
  <c r="L41" i="100" s="1"/>
  <c r="J44" i="98"/>
  <c r="K44" i="98" s="1"/>
  <c r="L44" i="98" s="1"/>
  <c r="I67" i="97"/>
  <c r="J66" i="97"/>
  <c r="K66" i="97" s="1"/>
  <c r="L66" i="97" s="1"/>
  <c r="L55" i="87"/>
  <c r="I57" i="87"/>
  <c r="J57" i="87" s="1"/>
  <c r="K57" i="87" s="1"/>
  <c r="J42" i="100" l="1"/>
  <c r="K42" i="100" s="1"/>
  <c r="L42" i="100" s="1"/>
  <c r="J45" i="98"/>
  <c r="K45" i="98" s="1"/>
  <c r="L45" i="98" s="1"/>
  <c r="I68" i="97"/>
  <c r="J67" i="97"/>
  <c r="K67" i="97" s="1"/>
  <c r="L67" i="97" s="1"/>
  <c r="I58" i="87"/>
  <c r="J58" i="87" s="1"/>
  <c r="K58" i="87" s="1"/>
  <c r="J43" i="100" l="1"/>
  <c r="K43" i="100" s="1"/>
  <c r="L43" i="100" s="1"/>
  <c r="J46" i="98"/>
  <c r="K46" i="98" s="1"/>
  <c r="L46" i="98" s="1"/>
  <c r="I69" i="97"/>
  <c r="J68" i="97"/>
  <c r="K68" i="97" s="1"/>
  <c r="L68" i="97" s="1"/>
  <c r="L57" i="87"/>
  <c r="L56" i="87"/>
  <c r="I59" i="87"/>
  <c r="J59" i="87" s="1"/>
  <c r="K59" i="87" s="1"/>
  <c r="J44" i="100" l="1"/>
  <c r="K44" i="100" s="1"/>
  <c r="L44" i="100" s="1"/>
  <c r="J47" i="98"/>
  <c r="K47" i="98" s="1"/>
  <c r="L47" i="98" s="1"/>
  <c r="I70" i="97"/>
  <c r="J69" i="97"/>
  <c r="K69" i="97" s="1"/>
  <c r="L69" i="97" s="1"/>
  <c r="I60" i="87"/>
  <c r="J60" i="87" s="1"/>
  <c r="K60" i="87" s="1"/>
  <c r="J45" i="100" l="1"/>
  <c r="K45" i="100" s="1"/>
  <c r="L45" i="100" s="1"/>
  <c r="J48" i="98"/>
  <c r="K48" i="98" s="1"/>
  <c r="L48" i="98" s="1"/>
  <c r="I71" i="97"/>
  <c r="J70" i="97"/>
  <c r="K70" i="97" s="1"/>
  <c r="L70" i="97" s="1"/>
  <c r="L58" i="87"/>
  <c r="I61" i="87"/>
  <c r="J61" i="87" s="1"/>
  <c r="K61" i="87" s="1"/>
  <c r="J46" i="100" l="1"/>
  <c r="K46" i="100" s="1"/>
  <c r="L46" i="100" s="1"/>
  <c r="J49" i="98"/>
  <c r="K49" i="98" s="1"/>
  <c r="L49" i="98" s="1"/>
  <c r="I72" i="97"/>
  <c r="J71" i="97"/>
  <c r="K71" i="97" s="1"/>
  <c r="L71" i="97" s="1"/>
  <c r="L60" i="87"/>
  <c r="L59" i="87"/>
  <c r="I62" i="87"/>
  <c r="J62" i="87" s="1"/>
  <c r="K62" i="87" s="1"/>
  <c r="J47" i="100" l="1"/>
  <c r="K47" i="100" s="1"/>
  <c r="L47" i="100" s="1"/>
  <c r="J50" i="98"/>
  <c r="K50" i="98" s="1"/>
  <c r="L50" i="98" s="1"/>
  <c r="I73" i="97"/>
  <c r="J72" i="97"/>
  <c r="K72" i="97" s="1"/>
  <c r="L72" i="97" s="1"/>
  <c r="L61" i="87"/>
  <c r="I63" i="87"/>
  <c r="J63" i="87" s="1"/>
  <c r="K63" i="87" s="1"/>
  <c r="J48" i="100" l="1"/>
  <c r="K48" i="100" s="1"/>
  <c r="L48" i="100" s="1"/>
  <c r="J51" i="98"/>
  <c r="K51" i="98" s="1"/>
  <c r="L51" i="98" s="1"/>
  <c r="I74" i="97"/>
  <c r="J73" i="97"/>
  <c r="K73" i="97" s="1"/>
  <c r="L73" i="97" s="1"/>
  <c r="I64" i="87"/>
  <c r="J64" i="87" s="1"/>
  <c r="K64" i="87" s="1"/>
  <c r="J49" i="100" l="1"/>
  <c r="K49" i="100" s="1"/>
  <c r="L49" i="100" s="1"/>
  <c r="J52" i="98"/>
  <c r="K52" i="98" s="1"/>
  <c r="L52" i="98" s="1"/>
  <c r="I75" i="97"/>
  <c r="J74" i="97"/>
  <c r="K74" i="97" s="1"/>
  <c r="L74" i="97" s="1"/>
  <c r="L62" i="87"/>
  <c r="I65" i="87"/>
  <c r="J65" i="87" s="1"/>
  <c r="K65" i="87" s="1"/>
  <c r="J50" i="100" l="1"/>
  <c r="K50" i="100" s="1"/>
  <c r="L50" i="100" s="1"/>
  <c r="J53" i="98"/>
  <c r="K53" i="98" s="1"/>
  <c r="L53" i="98" s="1"/>
  <c r="I76" i="97"/>
  <c r="J75" i="97"/>
  <c r="K75" i="97" s="1"/>
  <c r="L75" i="97" s="1"/>
  <c r="L63" i="87"/>
  <c r="I66" i="87"/>
  <c r="J66" i="87" s="1"/>
  <c r="K66" i="87" s="1"/>
  <c r="J51" i="100" l="1"/>
  <c r="K51" i="100" s="1"/>
  <c r="L51" i="100" s="1"/>
  <c r="J54" i="98"/>
  <c r="K54" i="98" s="1"/>
  <c r="L54" i="98" s="1"/>
  <c r="I77" i="97"/>
  <c r="J76" i="97"/>
  <c r="K76" i="97" s="1"/>
  <c r="L76" i="97" s="1"/>
  <c r="L65" i="87"/>
  <c r="L64" i="87"/>
  <c r="I67" i="87"/>
  <c r="J67" i="87" s="1"/>
  <c r="K67" i="87" s="1"/>
  <c r="J52" i="100" l="1"/>
  <c r="K52" i="100" s="1"/>
  <c r="L52" i="100" s="1"/>
  <c r="J55" i="98"/>
  <c r="K55" i="98" s="1"/>
  <c r="L55" i="98" s="1"/>
  <c r="J77" i="97"/>
  <c r="K77" i="97" s="1"/>
  <c r="L77" i="97" s="1"/>
  <c r="I78" i="97"/>
  <c r="L66" i="87"/>
  <c r="I68" i="87"/>
  <c r="J68" i="87" s="1"/>
  <c r="K68" i="87" s="1"/>
  <c r="J53" i="100" l="1"/>
  <c r="K53" i="100" s="1"/>
  <c r="L53" i="100" s="1"/>
  <c r="J56" i="98"/>
  <c r="K56" i="98" s="1"/>
  <c r="L56" i="98" s="1"/>
  <c r="I79" i="97"/>
  <c r="J78" i="97"/>
  <c r="K78" i="97" s="1"/>
  <c r="L78" i="97" s="1"/>
  <c r="L67" i="87"/>
  <c r="I69" i="87"/>
  <c r="J69" i="87" s="1"/>
  <c r="K69" i="87" s="1"/>
  <c r="J54" i="100" l="1"/>
  <c r="K54" i="100" s="1"/>
  <c r="L54" i="100" s="1"/>
  <c r="J57" i="98"/>
  <c r="K57" i="98" s="1"/>
  <c r="L57" i="98" s="1"/>
  <c r="I80" i="97"/>
  <c r="J79" i="97"/>
  <c r="K79" i="97" s="1"/>
  <c r="L79" i="97" s="1"/>
  <c r="I70" i="87"/>
  <c r="J70" i="87" s="1"/>
  <c r="K70" i="87" s="1"/>
  <c r="J55" i="100" l="1"/>
  <c r="K55" i="100" s="1"/>
  <c r="L55" i="100" s="1"/>
  <c r="J58" i="98"/>
  <c r="K58" i="98" s="1"/>
  <c r="L58" i="98" s="1"/>
  <c r="I81" i="97"/>
  <c r="J80" i="97"/>
  <c r="K80" i="97" s="1"/>
  <c r="L80" i="97" s="1"/>
  <c r="L69" i="87"/>
  <c r="L68" i="87"/>
  <c r="I71" i="87"/>
  <c r="J71" i="87" s="1"/>
  <c r="K71" i="87" s="1"/>
  <c r="J56" i="100" l="1"/>
  <c r="K56" i="100" s="1"/>
  <c r="L56" i="100" s="1"/>
  <c r="J59" i="98"/>
  <c r="K59" i="98" s="1"/>
  <c r="L59" i="98" s="1"/>
  <c r="I82" i="97"/>
  <c r="J81" i="97"/>
  <c r="K81" i="97" s="1"/>
  <c r="L81" i="97" s="1"/>
  <c r="I72" i="87"/>
  <c r="J72" i="87" s="1"/>
  <c r="K72" i="87" s="1"/>
  <c r="J57" i="100" l="1"/>
  <c r="K57" i="100" s="1"/>
  <c r="L57" i="100" s="1"/>
  <c r="J60" i="98"/>
  <c r="K60" i="98" s="1"/>
  <c r="L60" i="98" s="1"/>
  <c r="I83" i="97"/>
  <c r="J83" i="97" s="1"/>
  <c r="J82" i="97"/>
  <c r="K82" i="97" s="1"/>
  <c r="L82" i="97" s="1"/>
  <c r="L70" i="87"/>
  <c r="I73" i="87"/>
  <c r="J73" i="87" s="1"/>
  <c r="K73" i="87" s="1"/>
  <c r="J58" i="100" l="1"/>
  <c r="K58" i="100" s="1"/>
  <c r="L58" i="100" s="1"/>
  <c r="J61" i="98"/>
  <c r="K61" i="98" s="1"/>
  <c r="L61" i="98" s="1"/>
  <c r="K83" i="97"/>
  <c r="J84" i="97"/>
  <c r="L72" i="87"/>
  <c r="L71" i="87"/>
  <c r="I74" i="87"/>
  <c r="J74" i="87" s="1"/>
  <c r="K74" i="87" s="1"/>
  <c r="J59" i="100" l="1"/>
  <c r="K59" i="100" s="1"/>
  <c r="L59" i="100" s="1"/>
  <c r="J62" i="98"/>
  <c r="K62" i="98" s="1"/>
  <c r="L62" i="98" s="1"/>
  <c r="L83" i="97"/>
  <c r="K84" i="97"/>
  <c r="L73" i="87"/>
  <c r="I75" i="87"/>
  <c r="J75" i="87" s="1"/>
  <c r="K75" i="87" s="1"/>
  <c r="J20" i="101" l="1"/>
  <c r="J60" i="100"/>
  <c r="K60" i="100" s="1"/>
  <c r="L60" i="100" s="1"/>
  <c r="J63" i="98"/>
  <c r="K63" i="98" s="1"/>
  <c r="L63" i="98" s="1"/>
  <c r="I76" i="87"/>
  <c r="J76" i="87" s="1"/>
  <c r="K76" i="87" s="1"/>
  <c r="K20" i="101" l="1"/>
  <c r="J61" i="100"/>
  <c r="K61" i="100" s="1"/>
  <c r="L61" i="100" s="1"/>
  <c r="J64" i="98"/>
  <c r="K64" i="98" s="1"/>
  <c r="L64" i="98" s="1"/>
  <c r="L75" i="87"/>
  <c r="L74" i="87"/>
  <c r="I77" i="87"/>
  <c r="J77" i="87" s="1"/>
  <c r="K77" i="87" s="1"/>
  <c r="J62" i="100" l="1"/>
  <c r="K62" i="100" s="1"/>
  <c r="L62" i="100" s="1"/>
  <c r="J65" i="98"/>
  <c r="K65" i="98" s="1"/>
  <c r="L65" i="98" s="1"/>
  <c r="I78" i="87"/>
  <c r="J78" i="87" s="1"/>
  <c r="K78" i="87" s="1"/>
  <c r="J63" i="100" l="1"/>
  <c r="K63" i="100" s="1"/>
  <c r="L63" i="100" s="1"/>
  <c r="J66" i="98"/>
  <c r="K66" i="98" s="1"/>
  <c r="L66" i="98" s="1"/>
  <c r="L77" i="87"/>
  <c r="L76" i="87"/>
  <c r="I79" i="87"/>
  <c r="J79" i="87" s="1"/>
  <c r="K79" i="87" s="1"/>
  <c r="J64" i="100" l="1"/>
  <c r="K64" i="100" s="1"/>
  <c r="L64" i="100" s="1"/>
  <c r="J65" i="100"/>
  <c r="J20" i="99"/>
  <c r="J68" i="98"/>
  <c r="J67" i="98"/>
  <c r="K67" i="98" s="1"/>
  <c r="L67" i="98" s="1"/>
  <c r="I80" i="87"/>
  <c r="J80" i="87" s="1"/>
  <c r="K80" i="87" s="1"/>
  <c r="K65" i="100" l="1"/>
  <c r="J66" i="100"/>
  <c r="K20" i="99"/>
  <c r="K68" i="98"/>
  <c r="J69" i="98"/>
  <c r="L79" i="87"/>
  <c r="L78" i="87"/>
  <c r="I81" i="87"/>
  <c r="J81" i="87" s="1"/>
  <c r="K81" i="87" s="1"/>
  <c r="L65" i="100" l="1"/>
  <c r="K66" i="100"/>
  <c r="L68" i="98"/>
  <c r="K69" i="98"/>
  <c r="I82" i="87"/>
  <c r="J82" i="87" s="1"/>
  <c r="K82" i="87" s="1"/>
  <c r="L81" i="87" l="1"/>
  <c r="L80" i="87"/>
  <c r="I83" i="87"/>
  <c r="J83" i="87" s="1"/>
  <c r="K83" i="87" s="1"/>
  <c r="I84" i="87" l="1"/>
  <c r="J84" i="87" s="1"/>
  <c r="K84" i="87" s="1"/>
  <c r="L82" i="87" l="1"/>
  <c r="I85" i="87"/>
  <c r="J85" i="87" s="1"/>
  <c r="K85" i="87" s="1"/>
  <c r="L84" i="87" l="1"/>
  <c r="L83" i="87"/>
  <c r="I86" i="87"/>
  <c r="J86" i="87" s="1"/>
  <c r="K86" i="87" s="1"/>
  <c r="K87" i="87" l="1"/>
  <c r="L85" i="87"/>
  <c r="J87" i="87"/>
  <c r="L86" i="87" l="1"/>
</calcChain>
</file>

<file path=xl/sharedStrings.xml><?xml version="1.0" encoding="utf-8"?>
<sst xmlns="http://schemas.openxmlformats.org/spreadsheetml/2006/main" count="828" uniqueCount="56">
  <si>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</si>
  <si>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</si>
  <si>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</si>
  <si>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</si>
  <si>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</si>
  <si>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</si>
  <si>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</si>
  <si>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</si>
  <si>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</si>
  <si>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</si>
  <si>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</si>
  <si>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</si>
  <si>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</si>
  <si>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Paticulars</t>
  </si>
  <si>
    <t>1BHK</t>
  </si>
  <si>
    <t>1 BHK</t>
  </si>
  <si>
    <t>1RK</t>
  </si>
  <si>
    <t>Wing A</t>
  </si>
  <si>
    <t>1st floor</t>
  </si>
  <si>
    <t>2 BHK</t>
  </si>
  <si>
    <t>Wing B</t>
  </si>
  <si>
    <t>2,3,4,5,6,7,9,10,11,12,13,14</t>
  </si>
  <si>
    <t>8th floor plan</t>
  </si>
  <si>
    <t>3 BHK</t>
  </si>
  <si>
    <t>REFUGE</t>
  </si>
  <si>
    <t>2,3,4,5,6,7,9,10,11,12,13,14,15</t>
  </si>
  <si>
    <t xml:space="preserve">  Balcony Area in 
Sq. Ft.                      
</t>
  </si>
  <si>
    <t>Comp.</t>
  </si>
  <si>
    <t xml:space="preserve"> Total Area in 
Sq. Ft.                      
</t>
  </si>
  <si>
    <t xml:space="preserve"> Carpet Area in 
Sq. Ft.                      
</t>
  </si>
  <si>
    <t>Sale / Rehab</t>
  </si>
  <si>
    <t>Bal</t>
  </si>
  <si>
    <t>RERA Ca</t>
  </si>
  <si>
    <t>nearby</t>
  </si>
  <si>
    <t>B1302</t>
  </si>
  <si>
    <t>A1502</t>
  </si>
  <si>
    <t>B1102</t>
  </si>
  <si>
    <t>A1004</t>
  </si>
  <si>
    <t>B601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</si>
  <si>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</si>
  <si>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</si>
  <si>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</si>
  <si>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</si>
  <si>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</si>
  <si>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</t>
  </si>
  <si>
    <t>Rehab</t>
  </si>
  <si>
    <t>A - Sale Flat</t>
  </si>
  <si>
    <t>A - Rehab</t>
  </si>
  <si>
    <t xml:space="preserve"> 1 BHK - 42                                     2 BHK - 25                                                                                                                     </t>
  </si>
  <si>
    <t xml:space="preserve"> 2 BHK - 17                                                 3 BHK - 01                                                                      </t>
  </si>
  <si>
    <t>Total (a)</t>
  </si>
  <si>
    <t>B - Sale Flat</t>
  </si>
  <si>
    <t>B - Rehab</t>
  </si>
  <si>
    <t>Total (b)</t>
  </si>
  <si>
    <t xml:space="preserve"> 1 BHK - 42                                     2 BHK - 21                             3 BHK - 01                                                                                                                     </t>
  </si>
  <si>
    <t xml:space="preserve"> 2 BHK - 18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</si>
</sst>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FFFF"/>
      <name val="Open Sans"/>
      <family val="2"/>
    </font>
    <font>
      <sz val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4" fillId="5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6" borderId="0" xfId="0" applyFill="1"/>
    <xf numFmtId="1" fontId="8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4" borderId="0" xfId="0" applyFont="1" applyFill="1"/>
    <xf numFmtId="0" fontId="9" fillId="0" borderId="4" xfId="0" applyFont="1" applyBorder="1" applyAlignment="1">
      <alignment horizontal="center" vertical="center" wrapText="1"/>
    </xf>
    <xf numFmtId="0" fontId="12" fillId="0" borderId="0" xfId="0" applyFont="1"/>
    <xf numFmtId="1" fontId="8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17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0" fontId="3" fillId="6" borderId="0" xfId="0" applyFont="1" applyFill="1"/>
    <xf numFmtId="165" fontId="0" fillId="0" borderId="0" xfId="0" applyNumberFormat="1"/>
    <xf numFmtId="1" fontId="18" fillId="0" borderId="0" xfId="0" applyNumberFormat="1" applyFont="1"/>
    <xf numFmtId="0" fontId="8" fillId="0" borderId="0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64" fontId="23" fillId="0" borderId="1" xfId="1" applyNumberFormat="1" applyFont="1" applyBorder="1" applyAlignment="1">
      <alignment horizontal="left"/>
    </xf>
    <xf numFmtId="164" fontId="23" fillId="0" borderId="1" xfId="1" applyNumberFormat="1" applyFont="1" applyBorder="1" applyAlignment="1">
      <alignment horizontal="center"/>
    </xf>
    <xf numFmtId="1" fontId="23" fillId="0" borderId="1" xfId="2" applyNumberFormat="1" applyFont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center"/>
    </xf>
    <xf numFmtId="0" fontId="24" fillId="0" borderId="1" xfId="0" applyFont="1" applyBorder="1"/>
    <xf numFmtId="0" fontId="0" fillId="0" borderId="0" xfId="0" applyFont="1"/>
    <xf numFmtId="164" fontId="17" fillId="0" borderId="1" xfId="0" applyNumberFormat="1" applyFont="1" applyBorder="1"/>
    <xf numFmtId="164" fontId="25" fillId="0" borderId="1" xfId="0" applyNumberFormat="1" applyFont="1" applyBorder="1"/>
    <xf numFmtId="0" fontId="20" fillId="4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6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164" fontId="27" fillId="0" borderId="2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164" fontId="18" fillId="0" borderId="1" xfId="1" applyNumberFormat="1" applyFont="1" applyBorder="1" applyAlignment="1">
      <alignment horizontal="left"/>
    </xf>
    <xf numFmtId="164" fontId="18" fillId="0" borderId="1" xfId="1" applyNumberFormat="1" applyFont="1" applyBorder="1" applyAlignment="1">
      <alignment horizontal="center"/>
    </xf>
    <xf numFmtId="1" fontId="18" fillId="0" borderId="1" xfId="2" applyNumberFormat="1" applyFont="1" applyBorder="1" applyAlignment="1">
      <alignment horizontal="center" vertical="top" wrapText="1"/>
    </xf>
    <xf numFmtId="164" fontId="18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17</xdr:col>
      <xdr:colOff>523875</xdr:colOff>
      <xdr:row>25</xdr:row>
      <xdr:rowOff>162612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406A2-312C-CB0C-890C-29D96416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8175"/>
          <a:ext cx="10277475" cy="4925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12</xdr:col>
      <xdr:colOff>136072</xdr:colOff>
      <xdr:row>32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A4C56-6094-07F8-2561-117F7C04F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96" y="438150"/>
          <a:ext cx="6843033" cy="5676899"/>
        </a:xfrm>
        <a:prstGeom prst="rect">
          <a:avLst/>
        </a:prstGeom>
      </xdr:spPr>
    </xdr:pic>
    <xdr:clientData/>
  </xdr:twoCellAnchor>
  <xdr:twoCellAnchor editAs="oneCell">
    <xdr:from>
      <xdr:col>12</xdr:col>
      <xdr:colOff>244929</xdr:colOff>
      <xdr:row>2</xdr:row>
      <xdr:rowOff>54430</xdr:rowOff>
    </xdr:from>
    <xdr:to>
      <xdr:col>25</xdr:col>
      <xdr:colOff>40822</xdr:colOff>
      <xdr:row>32</xdr:row>
      <xdr:rowOff>27216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C8A02C-0A76-C20B-9DCD-17A1AEC5F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2786" y="435430"/>
          <a:ext cx="7756072" cy="56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zoomScale="190" zoomScaleNormal="190" workbookViewId="0">
      <selection activeCell="I5" sqref="I5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.7109375" style="95" customWidth="1"/>
    <col min="6" max="6" width="5.42578125" style="95" customWidth="1"/>
    <col min="7" max="7" width="5.140625" style="95" customWidth="1"/>
    <col min="8" max="8" width="5" style="86" customWidth="1"/>
    <col min="9" max="9" width="6.28515625" style="86" customWidth="1"/>
    <col min="10" max="10" width="10.5703125" style="86" customWidth="1"/>
    <col min="11" max="11" width="10.42578125" style="86" customWidth="1"/>
    <col min="12" max="12" width="7.5703125" style="86" customWidth="1"/>
    <col min="13" max="13" width="9.5703125" style="86" customWidth="1"/>
    <col min="14" max="14" width="7.7109375" style="86" customWidth="1"/>
    <col min="15" max="15" width="10.28515625" style="1" bestFit="1" customWidth="1"/>
  </cols>
  <sheetData>
    <row r="1" spans="1:15" ht="57.75" customHeight="1" x14ac:dyDescent="0.25">
      <c r="A1" s="21" t="s">
        <v>1</v>
      </c>
      <c r="B1" s="21" t="s">
        <v>0</v>
      </c>
      <c r="C1" s="21" t="s">
        <v>2</v>
      </c>
      <c r="D1" s="21" t="s">
        <v>27</v>
      </c>
      <c r="E1" s="77" t="s">
        <v>29</v>
      </c>
      <c r="F1" s="77" t="s">
        <v>26</v>
      </c>
      <c r="G1" s="77" t="s">
        <v>28</v>
      </c>
      <c r="H1" s="77" t="s">
        <v>11</v>
      </c>
      <c r="I1" s="91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5" x14ac:dyDescent="0.25">
      <c r="A2" s="19">
        <v>1</v>
      </c>
      <c r="B2" s="18">
        <v>101</v>
      </c>
      <c r="C2" s="23">
        <v>1</v>
      </c>
      <c r="D2" s="63" t="s">
        <v>19</v>
      </c>
      <c r="E2" s="67">
        <v>619</v>
      </c>
      <c r="F2" s="67">
        <v>29</v>
      </c>
      <c r="G2" s="92">
        <f t="shared" ref="G2:G65" si="0">F2+E2</f>
        <v>648</v>
      </c>
      <c r="H2" s="63">
        <f>G2*1.1</f>
        <v>712.80000000000007</v>
      </c>
      <c r="I2" s="53">
        <v>26000</v>
      </c>
      <c r="J2" s="121">
        <v>0</v>
      </c>
      <c r="K2" s="122">
        <f>ROUND(J2*1.08,0)</f>
        <v>0</v>
      </c>
      <c r="L2" s="123">
        <f t="shared" ref="L2" si="1">MROUND((K2*0.025/12),500)</f>
        <v>0</v>
      </c>
      <c r="M2" s="124">
        <f>H2*3000</f>
        <v>2138400</v>
      </c>
      <c r="N2" s="96" t="s">
        <v>45</v>
      </c>
      <c r="O2" s="9"/>
    </row>
    <row r="3" spans="1:15" x14ac:dyDescent="0.25">
      <c r="A3" s="19">
        <v>2</v>
      </c>
      <c r="B3" s="18">
        <v>102</v>
      </c>
      <c r="C3" s="23">
        <v>1</v>
      </c>
      <c r="D3" s="63" t="s">
        <v>19</v>
      </c>
      <c r="E3" s="93">
        <v>619</v>
      </c>
      <c r="F3" s="67">
        <v>29</v>
      </c>
      <c r="G3" s="92">
        <f t="shared" si="0"/>
        <v>648</v>
      </c>
      <c r="H3" s="63">
        <f t="shared" ref="H3:H66" si="2">G3*1.1</f>
        <v>712.80000000000007</v>
      </c>
      <c r="I3" s="53">
        <f t="shared" ref="I3:I4" si="3">I2</f>
        <v>26000</v>
      </c>
      <c r="J3" s="121">
        <f t="shared" ref="J3:J66" si="4">G3*I3</f>
        <v>16848000</v>
      </c>
      <c r="K3" s="122">
        <f t="shared" ref="K3:K66" si="5">ROUND(J3*1.08,0)</f>
        <v>18195840</v>
      </c>
      <c r="L3" s="123">
        <f t="shared" ref="L3:L66" si="6">MROUND((K3*0.025/12),500)</f>
        <v>38000</v>
      </c>
      <c r="M3" s="124">
        <f t="shared" ref="M3:M66" si="7">H3*3000</f>
        <v>2138400</v>
      </c>
      <c r="N3" s="97" t="s">
        <v>44</v>
      </c>
    </row>
    <row r="4" spans="1:15" x14ac:dyDescent="0.25">
      <c r="A4" s="19">
        <v>3</v>
      </c>
      <c r="B4" s="18">
        <v>103</v>
      </c>
      <c r="C4" s="23">
        <v>1</v>
      </c>
      <c r="D4" s="63" t="s">
        <v>19</v>
      </c>
      <c r="E4" s="93">
        <v>569</v>
      </c>
      <c r="F4" s="67">
        <v>0</v>
      </c>
      <c r="G4" s="92">
        <f t="shared" si="0"/>
        <v>569</v>
      </c>
      <c r="H4" s="63">
        <f t="shared" si="2"/>
        <v>625.90000000000009</v>
      </c>
      <c r="I4" s="53">
        <f t="shared" si="3"/>
        <v>26000</v>
      </c>
      <c r="J4" s="121">
        <f t="shared" si="4"/>
        <v>14794000</v>
      </c>
      <c r="K4" s="122">
        <f t="shared" si="5"/>
        <v>15977520</v>
      </c>
      <c r="L4" s="123">
        <f t="shared" si="6"/>
        <v>33500</v>
      </c>
      <c r="M4" s="124">
        <f t="shared" si="7"/>
        <v>1877700.0000000002</v>
      </c>
      <c r="N4" s="97" t="s">
        <v>44</v>
      </c>
    </row>
    <row r="5" spans="1:15" x14ac:dyDescent="0.25">
      <c r="A5" s="19">
        <v>4</v>
      </c>
      <c r="B5" s="18">
        <v>201</v>
      </c>
      <c r="C5" s="23">
        <v>2</v>
      </c>
      <c r="D5" s="63" t="s">
        <v>19</v>
      </c>
      <c r="E5" s="67">
        <v>619</v>
      </c>
      <c r="F5" s="67">
        <v>29</v>
      </c>
      <c r="G5" s="92">
        <f t="shared" si="0"/>
        <v>648</v>
      </c>
      <c r="H5" s="63">
        <f t="shared" si="2"/>
        <v>712.80000000000007</v>
      </c>
      <c r="I5" s="53">
        <f>I4+80</f>
        <v>26080</v>
      </c>
      <c r="J5" s="121">
        <v>0</v>
      </c>
      <c r="K5" s="122">
        <f t="shared" si="5"/>
        <v>0</v>
      </c>
      <c r="L5" s="123">
        <f t="shared" si="6"/>
        <v>0</v>
      </c>
      <c r="M5" s="124">
        <f t="shared" si="7"/>
        <v>2138400</v>
      </c>
      <c r="N5" s="97" t="s">
        <v>45</v>
      </c>
    </row>
    <row r="6" spans="1:15" x14ac:dyDescent="0.25">
      <c r="A6" s="19">
        <v>5</v>
      </c>
      <c r="B6" s="18">
        <v>202</v>
      </c>
      <c r="C6" s="23">
        <v>2</v>
      </c>
      <c r="D6" s="63" t="s">
        <v>19</v>
      </c>
      <c r="E6" s="93">
        <v>619</v>
      </c>
      <c r="F6" s="67">
        <v>29</v>
      </c>
      <c r="G6" s="92">
        <f t="shared" si="0"/>
        <v>648</v>
      </c>
      <c r="H6" s="63">
        <f t="shared" si="2"/>
        <v>712.80000000000007</v>
      </c>
      <c r="I6" s="53">
        <f t="shared" ref="I6:I39" si="8">I5</f>
        <v>26080</v>
      </c>
      <c r="J6" s="121">
        <v>0</v>
      </c>
      <c r="K6" s="122">
        <f t="shared" si="5"/>
        <v>0</v>
      </c>
      <c r="L6" s="123">
        <f t="shared" si="6"/>
        <v>0</v>
      </c>
      <c r="M6" s="124">
        <f t="shared" si="7"/>
        <v>2138400</v>
      </c>
      <c r="N6" s="97" t="s">
        <v>45</v>
      </c>
    </row>
    <row r="7" spans="1:15" x14ac:dyDescent="0.25">
      <c r="A7" s="19">
        <v>6</v>
      </c>
      <c r="B7" s="18">
        <v>203</v>
      </c>
      <c r="C7" s="23">
        <v>2</v>
      </c>
      <c r="D7" s="63" t="s">
        <v>19</v>
      </c>
      <c r="E7" s="93">
        <v>569</v>
      </c>
      <c r="F7" s="67">
        <v>0</v>
      </c>
      <c r="G7" s="92">
        <f t="shared" si="0"/>
        <v>569</v>
      </c>
      <c r="H7" s="63">
        <f t="shared" si="2"/>
        <v>625.90000000000009</v>
      </c>
      <c r="I7" s="53">
        <f t="shared" si="8"/>
        <v>26080</v>
      </c>
      <c r="J7" s="121">
        <f t="shared" si="4"/>
        <v>14839520</v>
      </c>
      <c r="K7" s="122">
        <f t="shared" si="5"/>
        <v>16026682</v>
      </c>
      <c r="L7" s="123">
        <f t="shared" si="6"/>
        <v>33500</v>
      </c>
      <c r="M7" s="124">
        <f t="shared" si="7"/>
        <v>1877700.0000000002</v>
      </c>
      <c r="N7" s="97" t="s">
        <v>44</v>
      </c>
    </row>
    <row r="8" spans="1:15" x14ac:dyDescent="0.25">
      <c r="A8" s="19">
        <v>7</v>
      </c>
      <c r="B8" s="18">
        <v>204</v>
      </c>
      <c r="C8" s="23">
        <v>2</v>
      </c>
      <c r="D8" s="63" t="s">
        <v>15</v>
      </c>
      <c r="E8" s="93">
        <v>391</v>
      </c>
      <c r="F8" s="67">
        <v>0</v>
      </c>
      <c r="G8" s="92">
        <f t="shared" si="0"/>
        <v>391</v>
      </c>
      <c r="H8" s="63">
        <f t="shared" si="2"/>
        <v>430.1</v>
      </c>
      <c r="I8" s="53">
        <f t="shared" si="8"/>
        <v>26080</v>
      </c>
      <c r="J8" s="121">
        <f t="shared" si="4"/>
        <v>10197280</v>
      </c>
      <c r="K8" s="122">
        <f t="shared" si="5"/>
        <v>11013062</v>
      </c>
      <c r="L8" s="123">
        <f t="shared" si="6"/>
        <v>23000</v>
      </c>
      <c r="M8" s="124">
        <f t="shared" si="7"/>
        <v>1290300</v>
      </c>
      <c r="N8" s="97" t="s">
        <v>44</v>
      </c>
    </row>
    <row r="9" spans="1:15" x14ac:dyDescent="0.25">
      <c r="A9" s="19">
        <v>8</v>
      </c>
      <c r="B9" s="18">
        <v>205</v>
      </c>
      <c r="C9" s="23">
        <v>2</v>
      </c>
      <c r="D9" s="63" t="s">
        <v>15</v>
      </c>
      <c r="E9" s="93">
        <v>397</v>
      </c>
      <c r="F9" s="67">
        <v>0</v>
      </c>
      <c r="G9" s="92">
        <f t="shared" si="0"/>
        <v>397</v>
      </c>
      <c r="H9" s="63">
        <f t="shared" si="2"/>
        <v>436.70000000000005</v>
      </c>
      <c r="I9" s="53">
        <f t="shared" si="8"/>
        <v>26080</v>
      </c>
      <c r="J9" s="121">
        <f t="shared" si="4"/>
        <v>10353760</v>
      </c>
      <c r="K9" s="122">
        <f t="shared" si="5"/>
        <v>11182061</v>
      </c>
      <c r="L9" s="123">
        <f t="shared" si="6"/>
        <v>23500</v>
      </c>
      <c r="M9" s="124">
        <f t="shared" si="7"/>
        <v>1310100.0000000002</v>
      </c>
      <c r="N9" s="97" t="s">
        <v>44</v>
      </c>
    </row>
    <row r="10" spans="1:15" x14ac:dyDescent="0.25">
      <c r="A10" s="19">
        <v>9</v>
      </c>
      <c r="B10" s="18">
        <v>206</v>
      </c>
      <c r="C10" s="23">
        <v>2</v>
      </c>
      <c r="D10" s="63" t="s">
        <v>15</v>
      </c>
      <c r="E10" s="93">
        <v>396</v>
      </c>
      <c r="F10" s="67">
        <v>0</v>
      </c>
      <c r="G10" s="92">
        <f t="shared" si="0"/>
        <v>396</v>
      </c>
      <c r="H10" s="63">
        <f t="shared" si="2"/>
        <v>435.6</v>
      </c>
      <c r="I10" s="53">
        <f>I9</f>
        <v>26080</v>
      </c>
      <c r="J10" s="121">
        <f t="shared" si="4"/>
        <v>10327680</v>
      </c>
      <c r="K10" s="122">
        <f t="shared" si="5"/>
        <v>11153894</v>
      </c>
      <c r="L10" s="123">
        <f t="shared" si="6"/>
        <v>23000</v>
      </c>
      <c r="M10" s="124">
        <f t="shared" si="7"/>
        <v>1306800</v>
      </c>
      <c r="N10" s="97" t="s">
        <v>44</v>
      </c>
    </row>
    <row r="11" spans="1:15" x14ac:dyDescent="0.25">
      <c r="A11" s="19">
        <v>10</v>
      </c>
      <c r="B11" s="18">
        <v>301</v>
      </c>
      <c r="C11" s="23">
        <v>3</v>
      </c>
      <c r="D11" s="63" t="s">
        <v>19</v>
      </c>
      <c r="E11" s="67">
        <v>619</v>
      </c>
      <c r="F11" s="67">
        <v>29</v>
      </c>
      <c r="G11" s="92">
        <f t="shared" si="0"/>
        <v>648</v>
      </c>
      <c r="H11" s="63">
        <f t="shared" si="2"/>
        <v>712.80000000000007</v>
      </c>
      <c r="I11" s="53">
        <f>I10+80</f>
        <v>26160</v>
      </c>
      <c r="J11" s="121">
        <v>0</v>
      </c>
      <c r="K11" s="122">
        <f t="shared" si="5"/>
        <v>0</v>
      </c>
      <c r="L11" s="123">
        <f t="shared" si="6"/>
        <v>0</v>
      </c>
      <c r="M11" s="124">
        <f t="shared" si="7"/>
        <v>2138400</v>
      </c>
      <c r="N11" s="97" t="s">
        <v>45</v>
      </c>
    </row>
    <row r="12" spans="1:15" x14ac:dyDescent="0.25">
      <c r="A12" s="19">
        <v>11</v>
      </c>
      <c r="B12" s="18">
        <v>302</v>
      </c>
      <c r="C12" s="23">
        <v>3</v>
      </c>
      <c r="D12" s="63" t="s">
        <v>19</v>
      </c>
      <c r="E12" s="93">
        <v>619</v>
      </c>
      <c r="F12" s="67">
        <v>29</v>
      </c>
      <c r="G12" s="92">
        <f t="shared" si="0"/>
        <v>648</v>
      </c>
      <c r="H12" s="63">
        <f t="shared" si="2"/>
        <v>712.80000000000007</v>
      </c>
      <c r="I12" s="53">
        <f t="shared" si="8"/>
        <v>26160</v>
      </c>
      <c r="J12" s="121">
        <v>0</v>
      </c>
      <c r="K12" s="122">
        <f t="shared" si="5"/>
        <v>0</v>
      </c>
      <c r="L12" s="123">
        <f t="shared" si="6"/>
        <v>0</v>
      </c>
      <c r="M12" s="124">
        <f t="shared" si="7"/>
        <v>2138400</v>
      </c>
      <c r="N12" s="97" t="s">
        <v>45</v>
      </c>
    </row>
    <row r="13" spans="1:15" x14ac:dyDescent="0.25">
      <c r="A13" s="19">
        <v>12</v>
      </c>
      <c r="B13" s="18">
        <v>303</v>
      </c>
      <c r="C13" s="23">
        <v>3</v>
      </c>
      <c r="D13" s="63" t="s">
        <v>19</v>
      </c>
      <c r="E13" s="93">
        <v>569</v>
      </c>
      <c r="F13" s="67">
        <v>0</v>
      </c>
      <c r="G13" s="92">
        <f t="shared" si="0"/>
        <v>569</v>
      </c>
      <c r="H13" s="63">
        <f t="shared" si="2"/>
        <v>625.90000000000009</v>
      </c>
      <c r="I13" s="53">
        <f t="shared" si="8"/>
        <v>26160</v>
      </c>
      <c r="J13" s="121">
        <f t="shared" si="4"/>
        <v>14885040</v>
      </c>
      <c r="K13" s="122">
        <f t="shared" si="5"/>
        <v>16075843</v>
      </c>
      <c r="L13" s="123">
        <f t="shared" si="6"/>
        <v>33500</v>
      </c>
      <c r="M13" s="124">
        <f t="shared" si="7"/>
        <v>1877700.0000000002</v>
      </c>
      <c r="N13" s="97" t="s">
        <v>44</v>
      </c>
    </row>
    <row r="14" spans="1:15" x14ac:dyDescent="0.25">
      <c r="A14" s="19">
        <v>13</v>
      </c>
      <c r="B14" s="18">
        <v>304</v>
      </c>
      <c r="C14" s="23">
        <v>3</v>
      </c>
      <c r="D14" s="63" t="s">
        <v>15</v>
      </c>
      <c r="E14" s="93">
        <v>391</v>
      </c>
      <c r="F14" s="67">
        <v>0</v>
      </c>
      <c r="G14" s="92">
        <f t="shared" si="0"/>
        <v>391</v>
      </c>
      <c r="H14" s="63">
        <f t="shared" si="2"/>
        <v>430.1</v>
      </c>
      <c r="I14" s="53">
        <f t="shared" si="8"/>
        <v>26160</v>
      </c>
      <c r="J14" s="121">
        <f t="shared" si="4"/>
        <v>10228560</v>
      </c>
      <c r="K14" s="122">
        <f t="shared" si="5"/>
        <v>11046845</v>
      </c>
      <c r="L14" s="123">
        <f t="shared" si="6"/>
        <v>23000</v>
      </c>
      <c r="M14" s="124">
        <f t="shared" si="7"/>
        <v>1290300</v>
      </c>
      <c r="N14" s="97" t="s">
        <v>44</v>
      </c>
    </row>
    <row r="15" spans="1:15" x14ac:dyDescent="0.25">
      <c r="A15" s="19">
        <v>14</v>
      </c>
      <c r="B15" s="18">
        <v>305</v>
      </c>
      <c r="C15" s="23">
        <v>3</v>
      </c>
      <c r="D15" s="63" t="s">
        <v>15</v>
      </c>
      <c r="E15" s="93">
        <v>397</v>
      </c>
      <c r="F15" s="67">
        <v>0</v>
      </c>
      <c r="G15" s="92">
        <f t="shared" si="0"/>
        <v>397</v>
      </c>
      <c r="H15" s="63">
        <f t="shared" si="2"/>
        <v>436.70000000000005</v>
      </c>
      <c r="I15" s="53">
        <f t="shared" si="8"/>
        <v>26160</v>
      </c>
      <c r="J15" s="121">
        <f t="shared" si="4"/>
        <v>10385520</v>
      </c>
      <c r="K15" s="122">
        <f t="shared" si="5"/>
        <v>11216362</v>
      </c>
      <c r="L15" s="123">
        <f t="shared" si="6"/>
        <v>23500</v>
      </c>
      <c r="M15" s="124">
        <f t="shared" si="7"/>
        <v>1310100.0000000002</v>
      </c>
      <c r="N15" s="97" t="s">
        <v>44</v>
      </c>
    </row>
    <row r="16" spans="1:15" x14ac:dyDescent="0.25">
      <c r="A16" s="19">
        <v>15</v>
      </c>
      <c r="B16" s="18">
        <v>306</v>
      </c>
      <c r="C16" s="23">
        <v>3</v>
      </c>
      <c r="D16" s="63" t="s">
        <v>15</v>
      </c>
      <c r="E16" s="93">
        <v>396</v>
      </c>
      <c r="F16" s="67">
        <v>0</v>
      </c>
      <c r="G16" s="92">
        <f t="shared" si="0"/>
        <v>396</v>
      </c>
      <c r="H16" s="63">
        <f t="shared" si="2"/>
        <v>435.6</v>
      </c>
      <c r="I16" s="53">
        <f>I15</f>
        <v>26160</v>
      </c>
      <c r="J16" s="121">
        <f t="shared" si="4"/>
        <v>10359360</v>
      </c>
      <c r="K16" s="122">
        <f t="shared" si="5"/>
        <v>11188109</v>
      </c>
      <c r="L16" s="123">
        <f t="shared" si="6"/>
        <v>23500</v>
      </c>
      <c r="M16" s="124">
        <f t="shared" si="7"/>
        <v>1306800</v>
      </c>
      <c r="N16" s="97" t="s">
        <v>44</v>
      </c>
    </row>
    <row r="17" spans="1:14" x14ac:dyDescent="0.25">
      <c r="A17" s="19">
        <v>16</v>
      </c>
      <c r="B17" s="18">
        <v>401</v>
      </c>
      <c r="C17" s="23">
        <v>4</v>
      </c>
      <c r="D17" s="63" t="s">
        <v>19</v>
      </c>
      <c r="E17" s="67">
        <v>619</v>
      </c>
      <c r="F17" s="67">
        <v>29</v>
      </c>
      <c r="G17" s="92">
        <f t="shared" si="0"/>
        <v>648</v>
      </c>
      <c r="H17" s="63">
        <f t="shared" si="2"/>
        <v>712.80000000000007</v>
      </c>
      <c r="I17" s="53">
        <f>I16+80</f>
        <v>26240</v>
      </c>
      <c r="J17" s="121">
        <v>0</v>
      </c>
      <c r="K17" s="122">
        <f t="shared" si="5"/>
        <v>0</v>
      </c>
      <c r="L17" s="123">
        <f t="shared" si="6"/>
        <v>0</v>
      </c>
      <c r="M17" s="124">
        <f t="shared" si="7"/>
        <v>2138400</v>
      </c>
      <c r="N17" s="97" t="s">
        <v>45</v>
      </c>
    </row>
    <row r="18" spans="1:14" x14ac:dyDescent="0.25">
      <c r="A18" s="19">
        <v>17</v>
      </c>
      <c r="B18" s="18">
        <v>402</v>
      </c>
      <c r="C18" s="23">
        <v>4</v>
      </c>
      <c r="D18" s="63" t="s">
        <v>19</v>
      </c>
      <c r="E18" s="93">
        <v>619</v>
      </c>
      <c r="F18" s="67">
        <v>29</v>
      </c>
      <c r="G18" s="92">
        <f t="shared" si="0"/>
        <v>648</v>
      </c>
      <c r="H18" s="63">
        <f t="shared" si="2"/>
        <v>712.80000000000007</v>
      </c>
      <c r="I18" s="53">
        <f t="shared" si="8"/>
        <v>26240</v>
      </c>
      <c r="J18" s="121">
        <v>0</v>
      </c>
      <c r="K18" s="122">
        <f t="shared" si="5"/>
        <v>0</v>
      </c>
      <c r="L18" s="123">
        <f t="shared" si="6"/>
        <v>0</v>
      </c>
      <c r="M18" s="124">
        <f t="shared" si="7"/>
        <v>2138400</v>
      </c>
      <c r="N18" s="97" t="s">
        <v>45</v>
      </c>
    </row>
    <row r="19" spans="1:14" x14ac:dyDescent="0.25">
      <c r="A19" s="19">
        <v>18</v>
      </c>
      <c r="B19" s="18">
        <v>403</v>
      </c>
      <c r="C19" s="23">
        <v>4</v>
      </c>
      <c r="D19" s="63" t="s">
        <v>19</v>
      </c>
      <c r="E19" s="93">
        <v>569</v>
      </c>
      <c r="F19" s="67">
        <v>0</v>
      </c>
      <c r="G19" s="92">
        <f t="shared" si="0"/>
        <v>569</v>
      </c>
      <c r="H19" s="63">
        <f t="shared" si="2"/>
        <v>625.90000000000009</v>
      </c>
      <c r="I19" s="53">
        <f t="shared" si="8"/>
        <v>26240</v>
      </c>
      <c r="J19" s="121">
        <f t="shared" si="4"/>
        <v>14930560</v>
      </c>
      <c r="K19" s="122">
        <f t="shared" si="5"/>
        <v>16125005</v>
      </c>
      <c r="L19" s="123">
        <f t="shared" si="6"/>
        <v>33500</v>
      </c>
      <c r="M19" s="124">
        <f t="shared" si="7"/>
        <v>1877700.0000000002</v>
      </c>
      <c r="N19" s="97" t="s">
        <v>44</v>
      </c>
    </row>
    <row r="20" spans="1:14" x14ac:dyDescent="0.25">
      <c r="A20" s="19">
        <v>19</v>
      </c>
      <c r="B20" s="18">
        <v>404</v>
      </c>
      <c r="C20" s="23">
        <v>4</v>
      </c>
      <c r="D20" s="63" t="s">
        <v>15</v>
      </c>
      <c r="E20" s="93">
        <v>391</v>
      </c>
      <c r="F20" s="67">
        <v>0</v>
      </c>
      <c r="G20" s="92">
        <f t="shared" si="0"/>
        <v>391</v>
      </c>
      <c r="H20" s="63">
        <f t="shared" si="2"/>
        <v>430.1</v>
      </c>
      <c r="I20" s="53">
        <f t="shared" si="8"/>
        <v>26240</v>
      </c>
      <c r="J20" s="121">
        <f t="shared" si="4"/>
        <v>10259840</v>
      </c>
      <c r="K20" s="122">
        <f t="shared" si="5"/>
        <v>11080627</v>
      </c>
      <c r="L20" s="123">
        <f t="shared" si="6"/>
        <v>23000</v>
      </c>
      <c r="M20" s="124">
        <f t="shared" si="7"/>
        <v>1290300</v>
      </c>
      <c r="N20" s="97" t="s">
        <v>44</v>
      </c>
    </row>
    <row r="21" spans="1:14" x14ac:dyDescent="0.25">
      <c r="A21" s="19">
        <v>20</v>
      </c>
      <c r="B21" s="18">
        <v>405</v>
      </c>
      <c r="C21" s="23">
        <v>4</v>
      </c>
      <c r="D21" s="63" t="s">
        <v>15</v>
      </c>
      <c r="E21" s="93">
        <v>397</v>
      </c>
      <c r="F21" s="67">
        <v>0</v>
      </c>
      <c r="G21" s="92">
        <f t="shared" si="0"/>
        <v>397</v>
      </c>
      <c r="H21" s="63">
        <f t="shared" si="2"/>
        <v>436.70000000000005</v>
      </c>
      <c r="I21" s="53">
        <f t="shared" si="8"/>
        <v>26240</v>
      </c>
      <c r="J21" s="121">
        <f t="shared" si="4"/>
        <v>10417280</v>
      </c>
      <c r="K21" s="122">
        <f t="shared" si="5"/>
        <v>11250662</v>
      </c>
      <c r="L21" s="123">
        <f t="shared" si="6"/>
        <v>23500</v>
      </c>
      <c r="M21" s="124">
        <f t="shared" si="7"/>
        <v>1310100.0000000002</v>
      </c>
      <c r="N21" s="97" t="s">
        <v>44</v>
      </c>
    </row>
    <row r="22" spans="1:14" x14ac:dyDescent="0.25">
      <c r="A22" s="19">
        <v>21</v>
      </c>
      <c r="B22" s="18">
        <v>406</v>
      </c>
      <c r="C22" s="23">
        <v>4</v>
      </c>
      <c r="D22" s="63" t="s">
        <v>15</v>
      </c>
      <c r="E22" s="93">
        <v>396</v>
      </c>
      <c r="F22" s="67">
        <v>0</v>
      </c>
      <c r="G22" s="92">
        <f t="shared" si="0"/>
        <v>396</v>
      </c>
      <c r="H22" s="63">
        <f t="shared" si="2"/>
        <v>435.6</v>
      </c>
      <c r="I22" s="53">
        <f>I21</f>
        <v>26240</v>
      </c>
      <c r="J22" s="121">
        <f t="shared" si="4"/>
        <v>10391040</v>
      </c>
      <c r="K22" s="122">
        <f t="shared" si="5"/>
        <v>11222323</v>
      </c>
      <c r="L22" s="123">
        <f t="shared" si="6"/>
        <v>23500</v>
      </c>
      <c r="M22" s="124">
        <f t="shared" si="7"/>
        <v>1306800</v>
      </c>
      <c r="N22" s="97" t="s">
        <v>44</v>
      </c>
    </row>
    <row r="23" spans="1:14" x14ac:dyDescent="0.25">
      <c r="A23" s="19">
        <v>22</v>
      </c>
      <c r="B23" s="18">
        <v>501</v>
      </c>
      <c r="C23" s="23">
        <v>5</v>
      </c>
      <c r="D23" s="63" t="s">
        <v>19</v>
      </c>
      <c r="E23" s="67">
        <v>619</v>
      </c>
      <c r="F23" s="67">
        <v>29</v>
      </c>
      <c r="G23" s="92">
        <f t="shared" si="0"/>
        <v>648</v>
      </c>
      <c r="H23" s="63">
        <f t="shared" si="2"/>
        <v>712.80000000000007</v>
      </c>
      <c r="I23" s="53">
        <f>I22+80</f>
        <v>26320</v>
      </c>
      <c r="J23" s="121">
        <v>0</v>
      </c>
      <c r="K23" s="122">
        <f t="shared" si="5"/>
        <v>0</v>
      </c>
      <c r="L23" s="123">
        <f t="shared" si="6"/>
        <v>0</v>
      </c>
      <c r="M23" s="124">
        <f t="shared" si="7"/>
        <v>2138400</v>
      </c>
      <c r="N23" s="97" t="s">
        <v>45</v>
      </c>
    </row>
    <row r="24" spans="1:14" x14ac:dyDescent="0.25">
      <c r="A24" s="19">
        <v>23</v>
      </c>
      <c r="B24" s="18">
        <v>502</v>
      </c>
      <c r="C24" s="23">
        <v>5</v>
      </c>
      <c r="D24" s="63" t="s">
        <v>19</v>
      </c>
      <c r="E24" s="93">
        <v>619</v>
      </c>
      <c r="F24" s="67">
        <v>29</v>
      </c>
      <c r="G24" s="92">
        <f t="shared" si="0"/>
        <v>648</v>
      </c>
      <c r="H24" s="63">
        <f t="shared" si="2"/>
        <v>712.80000000000007</v>
      </c>
      <c r="I24" s="53">
        <f t="shared" si="8"/>
        <v>26320</v>
      </c>
      <c r="J24" s="121">
        <v>0</v>
      </c>
      <c r="K24" s="122">
        <f t="shared" si="5"/>
        <v>0</v>
      </c>
      <c r="L24" s="123">
        <f t="shared" si="6"/>
        <v>0</v>
      </c>
      <c r="M24" s="124">
        <f t="shared" si="7"/>
        <v>2138400</v>
      </c>
      <c r="N24" s="97" t="s">
        <v>45</v>
      </c>
    </row>
    <row r="25" spans="1:14" x14ac:dyDescent="0.25">
      <c r="A25" s="19">
        <v>24</v>
      </c>
      <c r="B25" s="18">
        <v>503</v>
      </c>
      <c r="C25" s="23">
        <v>5</v>
      </c>
      <c r="D25" s="63" t="s">
        <v>19</v>
      </c>
      <c r="E25" s="93">
        <v>569</v>
      </c>
      <c r="F25" s="67">
        <v>0</v>
      </c>
      <c r="G25" s="92">
        <f t="shared" si="0"/>
        <v>569</v>
      </c>
      <c r="H25" s="63">
        <f t="shared" si="2"/>
        <v>625.90000000000009</v>
      </c>
      <c r="I25" s="53">
        <f t="shared" si="8"/>
        <v>26320</v>
      </c>
      <c r="J25" s="121">
        <f t="shared" si="4"/>
        <v>14976080</v>
      </c>
      <c r="K25" s="122">
        <f t="shared" si="5"/>
        <v>16174166</v>
      </c>
      <c r="L25" s="123">
        <f t="shared" si="6"/>
        <v>33500</v>
      </c>
      <c r="M25" s="124">
        <f t="shared" si="7"/>
        <v>1877700.0000000002</v>
      </c>
      <c r="N25" s="97" t="s">
        <v>44</v>
      </c>
    </row>
    <row r="26" spans="1:14" x14ac:dyDescent="0.25">
      <c r="A26" s="19">
        <v>25</v>
      </c>
      <c r="B26" s="18">
        <v>504</v>
      </c>
      <c r="C26" s="23">
        <v>5</v>
      </c>
      <c r="D26" s="63" t="s">
        <v>15</v>
      </c>
      <c r="E26" s="93">
        <v>391</v>
      </c>
      <c r="F26" s="67">
        <v>0</v>
      </c>
      <c r="G26" s="92">
        <f t="shared" si="0"/>
        <v>391</v>
      </c>
      <c r="H26" s="63">
        <f t="shared" si="2"/>
        <v>430.1</v>
      </c>
      <c r="I26" s="53">
        <f t="shared" si="8"/>
        <v>26320</v>
      </c>
      <c r="J26" s="121">
        <f t="shared" si="4"/>
        <v>10291120</v>
      </c>
      <c r="K26" s="122">
        <f t="shared" si="5"/>
        <v>11114410</v>
      </c>
      <c r="L26" s="123">
        <f t="shared" si="6"/>
        <v>23000</v>
      </c>
      <c r="M26" s="124">
        <f t="shared" si="7"/>
        <v>1290300</v>
      </c>
      <c r="N26" s="97" t="s">
        <v>44</v>
      </c>
    </row>
    <row r="27" spans="1:14" x14ac:dyDescent="0.25">
      <c r="A27" s="19">
        <v>26</v>
      </c>
      <c r="B27" s="18">
        <v>505</v>
      </c>
      <c r="C27" s="23">
        <v>5</v>
      </c>
      <c r="D27" s="63" t="s">
        <v>15</v>
      </c>
      <c r="E27" s="93">
        <v>397</v>
      </c>
      <c r="F27" s="67">
        <v>0</v>
      </c>
      <c r="G27" s="92">
        <f t="shared" si="0"/>
        <v>397</v>
      </c>
      <c r="H27" s="63">
        <f t="shared" si="2"/>
        <v>436.70000000000005</v>
      </c>
      <c r="I27" s="53">
        <f t="shared" si="8"/>
        <v>26320</v>
      </c>
      <c r="J27" s="121">
        <f t="shared" si="4"/>
        <v>10449040</v>
      </c>
      <c r="K27" s="122">
        <f t="shared" si="5"/>
        <v>11284963</v>
      </c>
      <c r="L27" s="123">
        <f t="shared" si="6"/>
        <v>23500</v>
      </c>
      <c r="M27" s="124">
        <f t="shared" si="7"/>
        <v>1310100.0000000002</v>
      </c>
      <c r="N27" s="97" t="s">
        <v>44</v>
      </c>
    </row>
    <row r="28" spans="1:14" x14ac:dyDescent="0.25">
      <c r="A28" s="19">
        <v>27</v>
      </c>
      <c r="B28" s="18">
        <v>506</v>
      </c>
      <c r="C28" s="23">
        <v>5</v>
      </c>
      <c r="D28" s="63" t="s">
        <v>15</v>
      </c>
      <c r="E28" s="93">
        <v>396</v>
      </c>
      <c r="F28" s="67">
        <v>0</v>
      </c>
      <c r="G28" s="92">
        <f t="shared" si="0"/>
        <v>396</v>
      </c>
      <c r="H28" s="63">
        <f t="shared" si="2"/>
        <v>435.6</v>
      </c>
      <c r="I28" s="53">
        <f>I27</f>
        <v>26320</v>
      </c>
      <c r="J28" s="121">
        <f t="shared" si="4"/>
        <v>10422720</v>
      </c>
      <c r="K28" s="122">
        <f t="shared" si="5"/>
        <v>11256538</v>
      </c>
      <c r="L28" s="123">
        <f t="shared" si="6"/>
        <v>23500</v>
      </c>
      <c r="M28" s="124">
        <f t="shared" si="7"/>
        <v>1306800</v>
      </c>
      <c r="N28" s="97" t="s">
        <v>44</v>
      </c>
    </row>
    <row r="29" spans="1:14" x14ac:dyDescent="0.25">
      <c r="A29" s="19">
        <v>28</v>
      </c>
      <c r="B29" s="18">
        <v>601</v>
      </c>
      <c r="C29" s="23">
        <v>6</v>
      </c>
      <c r="D29" s="63" t="s">
        <v>19</v>
      </c>
      <c r="E29" s="67">
        <v>619</v>
      </c>
      <c r="F29" s="67">
        <v>29</v>
      </c>
      <c r="G29" s="92">
        <f t="shared" si="0"/>
        <v>648</v>
      </c>
      <c r="H29" s="63">
        <f t="shared" si="2"/>
        <v>712.80000000000007</v>
      </c>
      <c r="I29" s="53">
        <f>I28+80</f>
        <v>26400</v>
      </c>
      <c r="J29" s="121">
        <v>0</v>
      </c>
      <c r="K29" s="122">
        <f t="shared" si="5"/>
        <v>0</v>
      </c>
      <c r="L29" s="123">
        <f t="shared" si="6"/>
        <v>0</v>
      </c>
      <c r="M29" s="124">
        <f t="shared" si="7"/>
        <v>2138400</v>
      </c>
      <c r="N29" s="97" t="s">
        <v>45</v>
      </c>
    </row>
    <row r="30" spans="1:14" x14ac:dyDescent="0.25">
      <c r="A30" s="19">
        <v>29</v>
      </c>
      <c r="B30" s="18">
        <v>602</v>
      </c>
      <c r="C30" s="23">
        <v>6</v>
      </c>
      <c r="D30" s="63" t="s">
        <v>19</v>
      </c>
      <c r="E30" s="93">
        <v>619</v>
      </c>
      <c r="F30" s="67">
        <v>29</v>
      </c>
      <c r="G30" s="92">
        <f t="shared" si="0"/>
        <v>648</v>
      </c>
      <c r="H30" s="63">
        <f t="shared" si="2"/>
        <v>712.80000000000007</v>
      </c>
      <c r="I30" s="53">
        <f t="shared" si="8"/>
        <v>26400</v>
      </c>
      <c r="J30" s="121">
        <v>0</v>
      </c>
      <c r="K30" s="122">
        <f t="shared" si="5"/>
        <v>0</v>
      </c>
      <c r="L30" s="123">
        <f t="shared" si="6"/>
        <v>0</v>
      </c>
      <c r="M30" s="124">
        <f t="shared" si="7"/>
        <v>2138400</v>
      </c>
      <c r="N30" s="97" t="s">
        <v>45</v>
      </c>
    </row>
    <row r="31" spans="1:14" x14ac:dyDescent="0.25">
      <c r="A31" s="19">
        <v>30</v>
      </c>
      <c r="B31" s="18">
        <v>603</v>
      </c>
      <c r="C31" s="23">
        <v>6</v>
      </c>
      <c r="D31" s="63" t="s">
        <v>19</v>
      </c>
      <c r="E31" s="93">
        <v>569</v>
      </c>
      <c r="F31" s="67">
        <v>0</v>
      </c>
      <c r="G31" s="92">
        <f t="shared" si="0"/>
        <v>569</v>
      </c>
      <c r="H31" s="63">
        <f t="shared" si="2"/>
        <v>625.90000000000009</v>
      </c>
      <c r="I31" s="53">
        <f t="shared" si="8"/>
        <v>26400</v>
      </c>
      <c r="J31" s="121">
        <f t="shared" si="4"/>
        <v>15021600</v>
      </c>
      <c r="K31" s="122">
        <f t="shared" si="5"/>
        <v>16223328</v>
      </c>
      <c r="L31" s="123">
        <f t="shared" si="6"/>
        <v>34000</v>
      </c>
      <c r="M31" s="124">
        <f t="shared" si="7"/>
        <v>1877700.0000000002</v>
      </c>
      <c r="N31" s="97" t="s">
        <v>44</v>
      </c>
    </row>
    <row r="32" spans="1:14" x14ac:dyDescent="0.25">
      <c r="A32" s="19">
        <v>31</v>
      </c>
      <c r="B32" s="18">
        <v>604</v>
      </c>
      <c r="C32" s="23">
        <v>6</v>
      </c>
      <c r="D32" s="63" t="s">
        <v>15</v>
      </c>
      <c r="E32" s="93">
        <v>391</v>
      </c>
      <c r="F32" s="67">
        <v>0</v>
      </c>
      <c r="G32" s="92">
        <f t="shared" si="0"/>
        <v>391</v>
      </c>
      <c r="H32" s="63">
        <f t="shared" si="2"/>
        <v>430.1</v>
      </c>
      <c r="I32" s="53">
        <f t="shared" si="8"/>
        <v>26400</v>
      </c>
      <c r="J32" s="121">
        <f t="shared" si="4"/>
        <v>10322400</v>
      </c>
      <c r="K32" s="122">
        <f t="shared" si="5"/>
        <v>11148192</v>
      </c>
      <c r="L32" s="123">
        <f t="shared" si="6"/>
        <v>23000</v>
      </c>
      <c r="M32" s="124">
        <f t="shared" si="7"/>
        <v>1290300</v>
      </c>
      <c r="N32" s="97" t="s">
        <v>44</v>
      </c>
    </row>
    <row r="33" spans="1:14" x14ac:dyDescent="0.25">
      <c r="A33" s="19">
        <v>32</v>
      </c>
      <c r="B33" s="18">
        <v>605</v>
      </c>
      <c r="C33" s="23">
        <v>6</v>
      </c>
      <c r="D33" s="63" t="s">
        <v>15</v>
      </c>
      <c r="E33" s="93">
        <v>397</v>
      </c>
      <c r="F33" s="67">
        <v>0</v>
      </c>
      <c r="G33" s="92">
        <f t="shared" si="0"/>
        <v>397</v>
      </c>
      <c r="H33" s="63">
        <f t="shared" si="2"/>
        <v>436.70000000000005</v>
      </c>
      <c r="I33" s="53">
        <f t="shared" si="8"/>
        <v>26400</v>
      </c>
      <c r="J33" s="121">
        <f t="shared" si="4"/>
        <v>10480800</v>
      </c>
      <c r="K33" s="122">
        <f t="shared" si="5"/>
        <v>11319264</v>
      </c>
      <c r="L33" s="123">
        <f t="shared" si="6"/>
        <v>23500</v>
      </c>
      <c r="M33" s="124">
        <f t="shared" si="7"/>
        <v>1310100.0000000002</v>
      </c>
      <c r="N33" s="97" t="s">
        <v>44</v>
      </c>
    </row>
    <row r="34" spans="1:14" x14ac:dyDescent="0.25">
      <c r="A34" s="19">
        <v>33</v>
      </c>
      <c r="B34" s="18">
        <v>606</v>
      </c>
      <c r="C34" s="23">
        <v>6</v>
      </c>
      <c r="D34" s="63" t="s">
        <v>15</v>
      </c>
      <c r="E34" s="93">
        <v>396</v>
      </c>
      <c r="F34" s="67">
        <v>0</v>
      </c>
      <c r="G34" s="92">
        <f t="shared" si="0"/>
        <v>396</v>
      </c>
      <c r="H34" s="63">
        <f t="shared" si="2"/>
        <v>435.6</v>
      </c>
      <c r="I34" s="53">
        <f>I33</f>
        <v>26400</v>
      </c>
      <c r="J34" s="121">
        <f t="shared" si="4"/>
        <v>10454400</v>
      </c>
      <c r="K34" s="122">
        <f t="shared" si="5"/>
        <v>11290752</v>
      </c>
      <c r="L34" s="123">
        <f t="shared" si="6"/>
        <v>23500</v>
      </c>
      <c r="M34" s="124">
        <f t="shared" si="7"/>
        <v>1306800</v>
      </c>
      <c r="N34" s="97" t="s">
        <v>44</v>
      </c>
    </row>
    <row r="35" spans="1:14" x14ac:dyDescent="0.25">
      <c r="A35" s="19">
        <v>34</v>
      </c>
      <c r="B35" s="18">
        <v>701</v>
      </c>
      <c r="C35" s="23">
        <v>7</v>
      </c>
      <c r="D35" s="63" t="s">
        <v>19</v>
      </c>
      <c r="E35" s="67">
        <v>619</v>
      </c>
      <c r="F35" s="67">
        <v>29</v>
      </c>
      <c r="G35" s="92">
        <f t="shared" si="0"/>
        <v>648</v>
      </c>
      <c r="H35" s="63">
        <f t="shared" si="2"/>
        <v>712.80000000000007</v>
      </c>
      <c r="I35" s="53">
        <f>I34+80</f>
        <v>26480</v>
      </c>
      <c r="J35" s="121">
        <v>0</v>
      </c>
      <c r="K35" s="122">
        <f t="shared" si="5"/>
        <v>0</v>
      </c>
      <c r="L35" s="123">
        <f t="shared" si="6"/>
        <v>0</v>
      </c>
      <c r="M35" s="124">
        <f t="shared" si="7"/>
        <v>2138400</v>
      </c>
      <c r="N35" s="97" t="s">
        <v>45</v>
      </c>
    </row>
    <row r="36" spans="1:14" x14ac:dyDescent="0.25">
      <c r="A36" s="19">
        <v>35</v>
      </c>
      <c r="B36" s="18">
        <v>702</v>
      </c>
      <c r="C36" s="23">
        <v>7</v>
      </c>
      <c r="D36" s="63" t="s">
        <v>19</v>
      </c>
      <c r="E36" s="93">
        <v>619</v>
      </c>
      <c r="F36" s="67">
        <v>29</v>
      </c>
      <c r="G36" s="92">
        <f t="shared" si="0"/>
        <v>648</v>
      </c>
      <c r="H36" s="63">
        <f t="shared" si="2"/>
        <v>712.80000000000007</v>
      </c>
      <c r="I36" s="53">
        <f t="shared" si="8"/>
        <v>26480</v>
      </c>
      <c r="J36" s="121">
        <v>0</v>
      </c>
      <c r="K36" s="122">
        <f t="shared" si="5"/>
        <v>0</v>
      </c>
      <c r="L36" s="123">
        <f t="shared" si="6"/>
        <v>0</v>
      </c>
      <c r="M36" s="124">
        <f t="shared" si="7"/>
        <v>2138400</v>
      </c>
      <c r="N36" s="97" t="s">
        <v>45</v>
      </c>
    </row>
    <row r="37" spans="1:14" x14ac:dyDescent="0.25">
      <c r="A37" s="19">
        <v>36</v>
      </c>
      <c r="B37" s="18">
        <v>703</v>
      </c>
      <c r="C37" s="23">
        <v>7</v>
      </c>
      <c r="D37" s="63" t="s">
        <v>19</v>
      </c>
      <c r="E37" s="93">
        <v>569</v>
      </c>
      <c r="F37" s="67">
        <v>0</v>
      </c>
      <c r="G37" s="92">
        <f t="shared" si="0"/>
        <v>569</v>
      </c>
      <c r="H37" s="63">
        <f t="shared" si="2"/>
        <v>625.90000000000009</v>
      </c>
      <c r="I37" s="53">
        <f t="shared" si="8"/>
        <v>26480</v>
      </c>
      <c r="J37" s="121">
        <f t="shared" si="4"/>
        <v>15067120</v>
      </c>
      <c r="K37" s="122">
        <f t="shared" si="5"/>
        <v>16272490</v>
      </c>
      <c r="L37" s="123">
        <f t="shared" si="6"/>
        <v>34000</v>
      </c>
      <c r="M37" s="124">
        <f t="shared" si="7"/>
        <v>1877700.0000000002</v>
      </c>
      <c r="N37" s="97" t="s">
        <v>44</v>
      </c>
    </row>
    <row r="38" spans="1:14" x14ac:dyDescent="0.25">
      <c r="A38" s="19">
        <v>37</v>
      </c>
      <c r="B38" s="18">
        <v>704</v>
      </c>
      <c r="C38" s="23">
        <v>7</v>
      </c>
      <c r="D38" s="63" t="s">
        <v>15</v>
      </c>
      <c r="E38" s="93">
        <v>391</v>
      </c>
      <c r="F38" s="67">
        <v>0</v>
      </c>
      <c r="G38" s="92">
        <f t="shared" si="0"/>
        <v>391</v>
      </c>
      <c r="H38" s="63">
        <f t="shared" si="2"/>
        <v>430.1</v>
      </c>
      <c r="I38" s="53">
        <f t="shared" si="8"/>
        <v>26480</v>
      </c>
      <c r="J38" s="121">
        <f t="shared" si="4"/>
        <v>10353680</v>
      </c>
      <c r="K38" s="122">
        <f t="shared" si="5"/>
        <v>11181974</v>
      </c>
      <c r="L38" s="123">
        <f t="shared" si="6"/>
        <v>23500</v>
      </c>
      <c r="M38" s="124">
        <f t="shared" si="7"/>
        <v>1290300</v>
      </c>
      <c r="N38" s="97" t="s">
        <v>44</v>
      </c>
    </row>
    <row r="39" spans="1:14" x14ac:dyDescent="0.25">
      <c r="A39" s="19">
        <v>38</v>
      </c>
      <c r="B39" s="18">
        <v>705</v>
      </c>
      <c r="C39" s="23">
        <v>7</v>
      </c>
      <c r="D39" s="63" t="s">
        <v>15</v>
      </c>
      <c r="E39" s="93">
        <v>397</v>
      </c>
      <c r="F39" s="67">
        <v>0</v>
      </c>
      <c r="G39" s="92">
        <f t="shared" si="0"/>
        <v>397</v>
      </c>
      <c r="H39" s="63">
        <f t="shared" si="2"/>
        <v>436.70000000000005</v>
      </c>
      <c r="I39" s="53">
        <f t="shared" si="8"/>
        <v>26480</v>
      </c>
      <c r="J39" s="121">
        <f t="shared" si="4"/>
        <v>10512560</v>
      </c>
      <c r="K39" s="122">
        <f t="shared" si="5"/>
        <v>11353565</v>
      </c>
      <c r="L39" s="123">
        <f t="shared" si="6"/>
        <v>23500</v>
      </c>
      <c r="M39" s="124">
        <f t="shared" si="7"/>
        <v>1310100.0000000002</v>
      </c>
      <c r="N39" s="97" t="s">
        <v>44</v>
      </c>
    </row>
    <row r="40" spans="1:14" x14ac:dyDescent="0.25">
      <c r="A40" s="19">
        <v>39</v>
      </c>
      <c r="B40" s="18">
        <v>706</v>
      </c>
      <c r="C40" s="23">
        <v>7</v>
      </c>
      <c r="D40" s="63" t="s">
        <v>15</v>
      </c>
      <c r="E40" s="93">
        <v>396</v>
      </c>
      <c r="F40" s="67">
        <v>0</v>
      </c>
      <c r="G40" s="92">
        <f t="shared" si="0"/>
        <v>396</v>
      </c>
      <c r="H40" s="63">
        <f t="shared" si="2"/>
        <v>435.6</v>
      </c>
      <c r="I40" s="53">
        <f>I39</f>
        <v>26480</v>
      </c>
      <c r="J40" s="121">
        <f t="shared" si="4"/>
        <v>10486080</v>
      </c>
      <c r="K40" s="122">
        <f t="shared" si="5"/>
        <v>11324966</v>
      </c>
      <c r="L40" s="123">
        <f t="shared" si="6"/>
        <v>23500</v>
      </c>
      <c r="M40" s="124">
        <f t="shared" si="7"/>
        <v>1306800</v>
      </c>
      <c r="N40" s="97" t="s">
        <v>44</v>
      </c>
    </row>
    <row r="41" spans="1:14" x14ac:dyDescent="0.25">
      <c r="A41" s="19">
        <v>40</v>
      </c>
      <c r="B41" s="24">
        <v>801</v>
      </c>
      <c r="C41" s="24">
        <v>8</v>
      </c>
      <c r="D41" s="63" t="s">
        <v>23</v>
      </c>
      <c r="E41" s="67">
        <v>799</v>
      </c>
      <c r="F41" s="67">
        <v>29</v>
      </c>
      <c r="G41" s="92">
        <f t="shared" si="0"/>
        <v>828</v>
      </c>
      <c r="H41" s="63">
        <f t="shared" si="2"/>
        <v>910.80000000000007</v>
      </c>
      <c r="I41" s="53">
        <f>I40+80</f>
        <v>26560</v>
      </c>
      <c r="J41" s="121">
        <v>0</v>
      </c>
      <c r="K41" s="122">
        <f t="shared" si="5"/>
        <v>0</v>
      </c>
      <c r="L41" s="123">
        <f t="shared" si="6"/>
        <v>0</v>
      </c>
      <c r="M41" s="124">
        <f t="shared" si="7"/>
        <v>2732400</v>
      </c>
      <c r="N41" s="97" t="s">
        <v>45</v>
      </c>
    </row>
    <row r="42" spans="1:14" x14ac:dyDescent="0.25">
      <c r="A42" s="19">
        <v>43</v>
      </c>
      <c r="B42" s="24">
        <v>804</v>
      </c>
      <c r="C42" s="24">
        <v>8</v>
      </c>
      <c r="D42" s="63" t="s">
        <v>15</v>
      </c>
      <c r="E42" s="93">
        <v>391</v>
      </c>
      <c r="F42" s="67">
        <v>0</v>
      </c>
      <c r="G42" s="92">
        <f t="shared" si="0"/>
        <v>391</v>
      </c>
      <c r="H42" s="63">
        <f t="shared" si="2"/>
        <v>430.1</v>
      </c>
      <c r="I42" s="53">
        <f t="shared" ref="I42:I45" si="9">I41</f>
        <v>26560</v>
      </c>
      <c r="J42" s="121">
        <f t="shared" si="4"/>
        <v>10384960</v>
      </c>
      <c r="K42" s="122">
        <f t="shared" si="5"/>
        <v>11215757</v>
      </c>
      <c r="L42" s="123">
        <f t="shared" si="6"/>
        <v>23500</v>
      </c>
      <c r="M42" s="124">
        <f t="shared" si="7"/>
        <v>1290300</v>
      </c>
      <c r="N42" s="97" t="s">
        <v>44</v>
      </c>
    </row>
    <row r="43" spans="1:14" x14ac:dyDescent="0.25">
      <c r="A43" s="19">
        <v>44</v>
      </c>
      <c r="B43" s="24">
        <v>805</v>
      </c>
      <c r="C43" s="24">
        <v>8</v>
      </c>
      <c r="D43" s="63" t="s">
        <v>15</v>
      </c>
      <c r="E43" s="93">
        <v>397</v>
      </c>
      <c r="F43" s="67">
        <v>0</v>
      </c>
      <c r="G43" s="92">
        <f t="shared" si="0"/>
        <v>397</v>
      </c>
      <c r="H43" s="63">
        <f t="shared" si="2"/>
        <v>436.70000000000005</v>
      </c>
      <c r="I43" s="53">
        <f t="shared" si="9"/>
        <v>26560</v>
      </c>
      <c r="J43" s="121">
        <f t="shared" si="4"/>
        <v>10544320</v>
      </c>
      <c r="K43" s="122">
        <f t="shared" si="5"/>
        <v>11387866</v>
      </c>
      <c r="L43" s="123">
        <f t="shared" si="6"/>
        <v>23500</v>
      </c>
      <c r="M43" s="124">
        <f t="shared" si="7"/>
        <v>1310100.0000000002</v>
      </c>
      <c r="N43" s="97" t="s">
        <v>44</v>
      </c>
    </row>
    <row r="44" spans="1:14" x14ac:dyDescent="0.25">
      <c r="A44" s="19">
        <v>45</v>
      </c>
      <c r="B44" s="24">
        <v>806</v>
      </c>
      <c r="C44" s="24">
        <v>8</v>
      </c>
      <c r="D44" s="63" t="s">
        <v>15</v>
      </c>
      <c r="E44" s="93">
        <v>396</v>
      </c>
      <c r="F44" s="67">
        <v>0</v>
      </c>
      <c r="G44" s="92">
        <f t="shared" si="0"/>
        <v>396</v>
      </c>
      <c r="H44" s="63">
        <f t="shared" si="2"/>
        <v>435.6</v>
      </c>
      <c r="I44" s="53">
        <f t="shared" si="9"/>
        <v>26560</v>
      </c>
      <c r="J44" s="121">
        <f t="shared" si="4"/>
        <v>10517760</v>
      </c>
      <c r="K44" s="122">
        <f t="shared" si="5"/>
        <v>11359181</v>
      </c>
      <c r="L44" s="123">
        <f t="shared" si="6"/>
        <v>23500</v>
      </c>
      <c r="M44" s="124">
        <f t="shared" si="7"/>
        <v>1306800</v>
      </c>
      <c r="N44" s="97" t="s">
        <v>44</v>
      </c>
    </row>
    <row r="45" spans="1:14" x14ac:dyDescent="0.25">
      <c r="A45" s="19">
        <v>46</v>
      </c>
      <c r="B45" s="24">
        <v>901</v>
      </c>
      <c r="C45" s="24">
        <v>9</v>
      </c>
      <c r="D45" s="63" t="s">
        <v>19</v>
      </c>
      <c r="E45" s="67">
        <v>619</v>
      </c>
      <c r="F45" s="67">
        <v>29</v>
      </c>
      <c r="G45" s="92">
        <f t="shared" si="0"/>
        <v>648</v>
      </c>
      <c r="H45" s="63">
        <f t="shared" si="2"/>
        <v>712.80000000000007</v>
      </c>
      <c r="I45" s="53">
        <f>I44+80</f>
        <v>26640</v>
      </c>
      <c r="J45" s="121">
        <v>0</v>
      </c>
      <c r="K45" s="122">
        <f t="shared" si="5"/>
        <v>0</v>
      </c>
      <c r="L45" s="123">
        <f t="shared" si="6"/>
        <v>0</v>
      </c>
      <c r="M45" s="124">
        <f t="shared" si="7"/>
        <v>2138400</v>
      </c>
      <c r="N45" s="97" t="s">
        <v>45</v>
      </c>
    </row>
    <row r="46" spans="1:14" x14ac:dyDescent="0.25">
      <c r="A46" s="19">
        <v>47</v>
      </c>
      <c r="B46" s="24">
        <v>902</v>
      </c>
      <c r="C46" s="24">
        <v>9</v>
      </c>
      <c r="D46" s="63" t="s">
        <v>19</v>
      </c>
      <c r="E46" s="93">
        <v>619</v>
      </c>
      <c r="F46" s="67">
        <v>29</v>
      </c>
      <c r="G46" s="92">
        <f t="shared" si="0"/>
        <v>648</v>
      </c>
      <c r="H46" s="63">
        <f t="shared" si="2"/>
        <v>712.80000000000007</v>
      </c>
      <c r="I46" s="53">
        <f t="shared" ref="I46:I49" si="10">I45</f>
        <v>26640</v>
      </c>
      <c r="J46" s="121">
        <v>0</v>
      </c>
      <c r="K46" s="122">
        <f t="shared" si="5"/>
        <v>0</v>
      </c>
      <c r="L46" s="123">
        <f t="shared" si="6"/>
        <v>0</v>
      </c>
      <c r="M46" s="124">
        <f t="shared" si="7"/>
        <v>2138400</v>
      </c>
      <c r="N46" s="97" t="s">
        <v>45</v>
      </c>
    </row>
    <row r="47" spans="1:14" x14ac:dyDescent="0.25">
      <c r="A47" s="19">
        <v>48</v>
      </c>
      <c r="B47" s="24">
        <v>903</v>
      </c>
      <c r="C47" s="24">
        <v>9</v>
      </c>
      <c r="D47" s="63" t="s">
        <v>19</v>
      </c>
      <c r="E47" s="93">
        <v>569</v>
      </c>
      <c r="F47" s="67">
        <v>0</v>
      </c>
      <c r="G47" s="92">
        <f t="shared" si="0"/>
        <v>569</v>
      </c>
      <c r="H47" s="63">
        <f t="shared" si="2"/>
        <v>625.90000000000009</v>
      </c>
      <c r="I47" s="53">
        <f t="shared" si="10"/>
        <v>26640</v>
      </c>
      <c r="J47" s="121">
        <f t="shared" si="4"/>
        <v>15158160</v>
      </c>
      <c r="K47" s="122">
        <f t="shared" si="5"/>
        <v>16370813</v>
      </c>
      <c r="L47" s="123">
        <f t="shared" si="6"/>
        <v>34000</v>
      </c>
      <c r="M47" s="124">
        <f t="shared" si="7"/>
        <v>1877700.0000000002</v>
      </c>
      <c r="N47" s="97" t="s">
        <v>44</v>
      </c>
    </row>
    <row r="48" spans="1:14" x14ac:dyDescent="0.25">
      <c r="A48" s="19">
        <v>49</v>
      </c>
      <c r="B48" s="24">
        <v>904</v>
      </c>
      <c r="C48" s="24">
        <v>9</v>
      </c>
      <c r="D48" s="63" t="s">
        <v>15</v>
      </c>
      <c r="E48" s="93">
        <v>391</v>
      </c>
      <c r="F48" s="67">
        <v>0</v>
      </c>
      <c r="G48" s="92">
        <f t="shared" si="0"/>
        <v>391</v>
      </c>
      <c r="H48" s="63">
        <f t="shared" si="2"/>
        <v>430.1</v>
      </c>
      <c r="I48" s="53">
        <f t="shared" si="10"/>
        <v>26640</v>
      </c>
      <c r="J48" s="121">
        <f t="shared" si="4"/>
        <v>10416240</v>
      </c>
      <c r="K48" s="122">
        <f t="shared" si="5"/>
        <v>11249539</v>
      </c>
      <c r="L48" s="123">
        <f t="shared" si="6"/>
        <v>23500</v>
      </c>
      <c r="M48" s="124">
        <f t="shared" si="7"/>
        <v>1290300</v>
      </c>
      <c r="N48" s="97" t="s">
        <v>44</v>
      </c>
    </row>
    <row r="49" spans="1:14" x14ac:dyDescent="0.25">
      <c r="A49" s="19">
        <v>50</v>
      </c>
      <c r="B49" s="24">
        <v>905</v>
      </c>
      <c r="C49" s="24">
        <v>9</v>
      </c>
      <c r="D49" s="63" t="s">
        <v>15</v>
      </c>
      <c r="E49" s="93">
        <v>397</v>
      </c>
      <c r="F49" s="67">
        <v>0</v>
      </c>
      <c r="G49" s="92">
        <f t="shared" si="0"/>
        <v>397</v>
      </c>
      <c r="H49" s="63">
        <f t="shared" si="2"/>
        <v>436.70000000000005</v>
      </c>
      <c r="I49" s="53">
        <f t="shared" si="10"/>
        <v>26640</v>
      </c>
      <c r="J49" s="121">
        <f t="shared" si="4"/>
        <v>10576080</v>
      </c>
      <c r="K49" s="122">
        <f t="shared" si="5"/>
        <v>11422166</v>
      </c>
      <c r="L49" s="123">
        <f t="shared" si="6"/>
        <v>24000</v>
      </c>
      <c r="M49" s="124">
        <f t="shared" si="7"/>
        <v>1310100.0000000002</v>
      </c>
      <c r="N49" s="97" t="s">
        <v>44</v>
      </c>
    </row>
    <row r="50" spans="1:14" x14ac:dyDescent="0.25">
      <c r="A50" s="19">
        <v>51</v>
      </c>
      <c r="B50" s="24">
        <v>906</v>
      </c>
      <c r="C50" s="24">
        <v>9</v>
      </c>
      <c r="D50" s="63" t="s">
        <v>15</v>
      </c>
      <c r="E50" s="93">
        <v>396</v>
      </c>
      <c r="F50" s="67">
        <v>0</v>
      </c>
      <c r="G50" s="92">
        <f t="shared" si="0"/>
        <v>396</v>
      </c>
      <c r="H50" s="63">
        <f t="shared" si="2"/>
        <v>435.6</v>
      </c>
      <c r="I50" s="53">
        <f>I49</f>
        <v>26640</v>
      </c>
      <c r="J50" s="121">
        <f t="shared" si="4"/>
        <v>10549440</v>
      </c>
      <c r="K50" s="122">
        <f t="shared" si="5"/>
        <v>11393395</v>
      </c>
      <c r="L50" s="123">
        <f t="shared" si="6"/>
        <v>23500</v>
      </c>
      <c r="M50" s="124">
        <f t="shared" si="7"/>
        <v>1306800</v>
      </c>
      <c r="N50" s="97" t="s">
        <v>44</v>
      </c>
    </row>
    <row r="51" spans="1:14" x14ac:dyDescent="0.25">
      <c r="A51" s="19">
        <v>52</v>
      </c>
      <c r="B51" s="24">
        <v>1001</v>
      </c>
      <c r="C51" s="24">
        <v>10</v>
      </c>
      <c r="D51" s="63" t="s">
        <v>19</v>
      </c>
      <c r="E51" s="67">
        <v>619</v>
      </c>
      <c r="F51" s="67">
        <v>29</v>
      </c>
      <c r="G51" s="92">
        <f t="shared" si="0"/>
        <v>648</v>
      </c>
      <c r="H51" s="63">
        <f t="shared" si="2"/>
        <v>712.80000000000007</v>
      </c>
      <c r="I51" s="53">
        <f>I50+80</f>
        <v>26720</v>
      </c>
      <c r="J51" s="121">
        <v>0</v>
      </c>
      <c r="K51" s="122">
        <f t="shared" si="5"/>
        <v>0</v>
      </c>
      <c r="L51" s="123">
        <f t="shared" si="6"/>
        <v>0</v>
      </c>
      <c r="M51" s="124">
        <f t="shared" si="7"/>
        <v>2138400</v>
      </c>
      <c r="N51" s="97" t="s">
        <v>45</v>
      </c>
    </row>
    <row r="52" spans="1:14" x14ac:dyDescent="0.25">
      <c r="A52" s="19">
        <v>53</v>
      </c>
      <c r="B52" s="24">
        <v>1002</v>
      </c>
      <c r="C52" s="24">
        <v>10</v>
      </c>
      <c r="D52" s="63" t="s">
        <v>19</v>
      </c>
      <c r="E52" s="93">
        <v>619</v>
      </c>
      <c r="F52" s="67">
        <v>29</v>
      </c>
      <c r="G52" s="92">
        <f t="shared" si="0"/>
        <v>648</v>
      </c>
      <c r="H52" s="63">
        <f t="shared" si="2"/>
        <v>712.80000000000007</v>
      </c>
      <c r="I52" s="53">
        <f t="shared" ref="I52:I55" si="11">I51</f>
        <v>26720</v>
      </c>
      <c r="J52" s="121">
        <v>0</v>
      </c>
      <c r="K52" s="122">
        <f t="shared" si="5"/>
        <v>0</v>
      </c>
      <c r="L52" s="123">
        <f t="shared" si="6"/>
        <v>0</v>
      </c>
      <c r="M52" s="124">
        <f t="shared" si="7"/>
        <v>2138400</v>
      </c>
      <c r="N52" s="97" t="s">
        <v>45</v>
      </c>
    </row>
    <row r="53" spans="1:14" x14ac:dyDescent="0.25">
      <c r="A53" s="19">
        <v>54</v>
      </c>
      <c r="B53" s="24">
        <v>1003</v>
      </c>
      <c r="C53" s="24">
        <v>10</v>
      </c>
      <c r="D53" s="63" t="s">
        <v>19</v>
      </c>
      <c r="E53" s="93">
        <v>569</v>
      </c>
      <c r="F53" s="67">
        <v>0</v>
      </c>
      <c r="G53" s="92">
        <f t="shared" si="0"/>
        <v>569</v>
      </c>
      <c r="H53" s="63">
        <f t="shared" si="2"/>
        <v>625.90000000000009</v>
      </c>
      <c r="I53" s="53">
        <f t="shared" si="11"/>
        <v>26720</v>
      </c>
      <c r="J53" s="121">
        <f t="shared" si="4"/>
        <v>15203680</v>
      </c>
      <c r="K53" s="122">
        <f t="shared" si="5"/>
        <v>16419974</v>
      </c>
      <c r="L53" s="123">
        <f t="shared" si="6"/>
        <v>34000</v>
      </c>
      <c r="M53" s="124">
        <f t="shared" si="7"/>
        <v>1877700.0000000002</v>
      </c>
      <c r="N53" s="97" t="s">
        <v>44</v>
      </c>
    </row>
    <row r="54" spans="1:14" x14ac:dyDescent="0.25">
      <c r="A54" s="19">
        <v>55</v>
      </c>
      <c r="B54" s="24">
        <v>1004</v>
      </c>
      <c r="C54" s="24">
        <v>10</v>
      </c>
      <c r="D54" s="63" t="s">
        <v>15</v>
      </c>
      <c r="E54" s="93">
        <v>391</v>
      </c>
      <c r="F54" s="67">
        <v>0</v>
      </c>
      <c r="G54" s="92">
        <f t="shared" si="0"/>
        <v>391</v>
      </c>
      <c r="H54" s="63">
        <f t="shared" si="2"/>
        <v>430.1</v>
      </c>
      <c r="I54" s="53">
        <f t="shared" si="11"/>
        <v>26720</v>
      </c>
      <c r="J54" s="121">
        <f t="shared" si="4"/>
        <v>10447520</v>
      </c>
      <c r="K54" s="122">
        <f t="shared" si="5"/>
        <v>11283322</v>
      </c>
      <c r="L54" s="123">
        <f t="shared" si="6"/>
        <v>23500</v>
      </c>
      <c r="M54" s="124">
        <f t="shared" si="7"/>
        <v>1290300</v>
      </c>
      <c r="N54" s="97" t="s">
        <v>44</v>
      </c>
    </row>
    <row r="55" spans="1:14" x14ac:dyDescent="0.25">
      <c r="A55" s="19">
        <v>56</v>
      </c>
      <c r="B55" s="24">
        <v>1005</v>
      </c>
      <c r="C55" s="24">
        <v>10</v>
      </c>
      <c r="D55" s="63" t="s">
        <v>15</v>
      </c>
      <c r="E55" s="93">
        <v>397</v>
      </c>
      <c r="F55" s="67">
        <v>0</v>
      </c>
      <c r="G55" s="92">
        <f t="shared" si="0"/>
        <v>397</v>
      </c>
      <c r="H55" s="63">
        <f t="shared" si="2"/>
        <v>436.70000000000005</v>
      </c>
      <c r="I55" s="53">
        <f t="shared" si="11"/>
        <v>26720</v>
      </c>
      <c r="J55" s="121">
        <f t="shared" si="4"/>
        <v>10607840</v>
      </c>
      <c r="K55" s="122">
        <f t="shared" si="5"/>
        <v>11456467</v>
      </c>
      <c r="L55" s="123">
        <f t="shared" si="6"/>
        <v>24000</v>
      </c>
      <c r="M55" s="124">
        <f t="shared" si="7"/>
        <v>1310100.0000000002</v>
      </c>
      <c r="N55" s="97" t="s">
        <v>44</v>
      </c>
    </row>
    <row r="56" spans="1:14" x14ac:dyDescent="0.25">
      <c r="A56" s="19">
        <v>57</v>
      </c>
      <c r="B56" s="24">
        <v>1006</v>
      </c>
      <c r="C56" s="24">
        <v>10</v>
      </c>
      <c r="D56" s="63" t="s">
        <v>15</v>
      </c>
      <c r="E56" s="93">
        <v>396</v>
      </c>
      <c r="F56" s="67">
        <v>0</v>
      </c>
      <c r="G56" s="92">
        <f t="shared" si="0"/>
        <v>396</v>
      </c>
      <c r="H56" s="63">
        <f t="shared" si="2"/>
        <v>435.6</v>
      </c>
      <c r="I56" s="53">
        <f>I55</f>
        <v>26720</v>
      </c>
      <c r="J56" s="121">
        <f t="shared" si="4"/>
        <v>10581120</v>
      </c>
      <c r="K56" s="122">
        <f t="shared" si="5"/>
        <v>11427610</v>
      </c>
      <c r="L56" s="123">
        <f t="shared" si="6"/>
        <v>24000</v>
      </c>
      <c r="M56" s="124">
        <f t="shared" si="7"/>
        <v>1306800</v>
      </c>
      <c r="N56" s="97" t="s">
        <v>44</v>
      </c>
    </row>
    <row r="57" spans="1:14" x14ac:dyDescent="0.25">
      <c r="A57" s="19">
        <v>58</v>
      </c>
      <c r="B57" s="24">
        <v>1101</v>
      </c>
      <c r="C57" s="24">
        <v>11</v>
      </c>
      <c r="D57" s="63" t="s">
        <v>19</v>
      </c>
      <c r="E57" s="67">
        <v>619</v>
      </c>
      <c r="F57" s="67">
        <v>29</v>
      </c>
      <c r="G57" s="92">
        <f t="shared" si="0"/>
        <v>648</v>
      </c>
      <c r="H57" s="63">
        <f t="shared" si="2"/>
        <v>712.80000000000007</v>
      </c>
      <c r="I57" s="53">
        <f>I56+80</f>
        <v>26800</v>
      </c>
      <c r="J57" s="121">
        <f t="shared" si="4"/>
        <v>17366400</v>
      </c>
      <c r="K57" s="122">
        <f t="shared" si="5"/>
        <v>18755712</v>
      </c>
      <c r="L57" s="123">
        <f t="shared" si="6"/>
        <v>39000</v>
      </c>
      <c r="M57" s="124">
        <f t="shared" si="7"/>
        <v>2138400</v>
      </c>
      <c r="N57" s="97" t="s">
        <v>44</v>
      </c>
    </row>
    <row r="58" spans="1:14" x14ac:dyDescent="0.25">
      <c r="A58" s="19">
        <v>59</v>
      </c>
      <c r="B58" s="24">
        <v>1102</v>
      </c>
      <c r="C58" s="24">
        <v>11</v>
      </c>
      <c r="D58" s="63" t="s">
        <v>19</v>
      </c>
      <c r="E58" s="93">
        <v>619</v>
      </c>
      <c r="F58" s="67">
        <v>29</v>
      </c>
      <c r="G58" s="92">
        <f t="shared" si="0"/>
        <v>648</v>
      </c>
      <c r="H58" s="63">
        <f t="shared" si="2"/>
        <v>712.80000000000007</v>
      </c>
      <c r="I58" s="53">
        <f t="shared" ref="I58:I61" si="12">I57</f>
        <v>26800</v>
      </c>
      <c r="J58" s="121">
        <f t="shared" si="4"/>
        <v>17366400</v>
      </c>
      <c r="K58" s="122">
        <f t="shared" si="5"/>
        <v>18755712</v>
      </c>
      <c r="L58" s="123">
        <f t="shared" si="6"/>
        <v>39000</v>
      </c>
      <c r="M58" s="124">
        <f t="shared" si="7"/>
        <v>2138400</v>
      </c>
      <c r="N58" s="97" t="s">
        <v>44</v>
      </c>
    </row>
    <row r="59" spans="1:14" x14ac:dyDescent="0.25">
      <c r="A59" s="19">
        <v>60</v>
      </c>
      <c r="B59" s="24">
        <v>1103</v>
      </c>
      <c r="C59" s="24">
        <v>11</v>
      </c>
      <c r="D59" s="63" t="s">
        <v>19</v>
      </c>
      <c r="E59" s="93">
        <v>569</v>
      </c>
      <c r="F59" s="67">
        <v>0</v>
      </c>
      <c r="G59" s="92">
        <f t="shared" si="0"/>
        <v>569</v>
      </c>
      <c r="H59" s="63">
        <f t="shared" si="2"/>
        <v>625.90000000000009</v>
      </c>
      <c r="I59" s="53">
        <f t="shared" si="12"/>
        <v>26800</v>
      </c>
      <c r="J59" s="121">
        <f t="shared" si="4"/>
        <v>15249200</v>
      </c>
      <c r="K59" s="122">
        <f t="shared" si="5"/>
        <v>16469136</v>
      </c>
      <c r="L59" s="123">
        <f t="shared" si="6"/>
        <v>34500</v>
      </c>
      <c r="M59" s="124">
        <f t="shared" si="7"/>
        <v>1877700.0000000002</v>
      </c>
      <c r="N59" s="97" t="s">
        <v>44</v>
      </c>
    </row>
    <row r="60" spans="1:14" x14ac:dyDescent="0.25">
      <c r="A60" s="19">
        <v>61</v>
      </c>
      <c r="B60" s="24">
        <v>1104</v>
      </c>
      <c r="C60" s="24">
        <v>11</v>
      </c>
      <c r="D60" s="63" t="s">
        <v>15</v>
      </c>
      <c r="E60" s="93">
        <v>391</v>
      </c>
      <c r="F60" s="67">
        <v>0</v>
      </c>
      <c r="G60" s="92">
        <f t="shared" si="0"/>
        <v>391</v>
      </c>
      <c r="H60" s="63">
        <f t="shared" si="2"/>
        <v>430.1</v>
      </c>
      <c r="I60" s="53">
        <f t="shared" si="12"/>
        <v>26800</v>
      </c>
      <c r="J60" s="121">
        <f t="shared" si="4"/>
        <v>10478800</v>
      </c>
      <c r="K60" s="122">
        <f t="shared" si="5"/>
        <v>11317104</v>
      </c>
      <c r="L60" s="123">
        <f t="shared" si="6"/>
        <v>23500</v>
      </c>
      <c r="M60" s="124">
        <f t="shared" si="7"/>
        <v>1290300</v>
      </c>
      <c r="N60" s="97" t="s">
        <v>44</v>
      </c>
    </row>
    <row r="61" spans="1:14" x14ac:dyDescent="0.25">
      <c r="A61" s="19">
        <v>62</v>
      </c>
      <c r="B61" s="24">
        <v>1105</v>
      </c>
      <c r="C61" s="24">
        <v>11</v>
      </c>
      <c r="D61" s="63" t="s">
        <v>15</v>
      </c>
      <c r="E61" s="93">
        <v>397</v>
      </c>
      <c r="F61" s="67">
        <v>0</v>
      </c>
      <c r="G61" s="92">
        <f t="shared" si="0"/>
        <v>397</v>
      </c>
      <c r="H61" s="63">
        <f t="shared" si="2"/>
        <v>436.70000000000005</v>
      </c>
      <c r="I61" s="53">
        <f t="shared" si="12"/>
        <v>26800</v>
      </c>
      <c r="J61" s="121">
        <f t="shared" si="4"/>
        <v>10639600</v>
      </c>
      <c r="K61" s="122">
        <f t="shared" si="5"/>
        <v>11490768</v>
      </c>
      <c r="L61" s="123">
        <f t="shared" si="6"/>
        <v>24000</v>
      </c>
      <c r="M61" s="124">
        <f t="shared" si="7"/>
        <v>1310100.0000000002</v>
      </c>
      <c r="N61" s="97" t="s">
        <v>44</v>
      </c>
    </row>
    <row r="62" spans="1:14" x14ac:dyDescent="0.25">
      <c r="A62" s="19">
        <v>63</v>
      </c>
      <c r="B62" s="24">
        <v>1106</v>
      </c>
      <c r="C62" s="24">
        <v>11</v>
      </c>
      <c r="D62" s="63" t="s">
        <v>15</v>
      </c>
      <c r="E62" s="93">
        <v>396</v>
      </c>
      <c r="F62" s="67">
        <v>0</v>
      </c>
      <c r="G62" s="92">
        <f t="shared" si="0"/>
        <v>396</v>
      </c>
      <c r="H62" s="63">
        <f t="shared" si="2"/>
        <v>435.6</v>
      </c>
      <c r="I62" s="53">
        <f>I61</f>
        <v>26800</v>
      </c>
      <c r="J62" s="121">
        <f t="shared" si="4"/>
        <v>10612800</v>
      </c>
      <c r="K62" s="122">
        <f t="shared" si="5"/>
        <v>11461824</v>
      </c>
      <c r="L62" s="123">
        <f t="shared" si="6"/>
        <v>24000</v>
      </c>
      <c r="M62" s="124">
        <f t="shared" si="7"/>
        <v>1306800</v>
      </c>
      <c r="N62" s="97" t="s">
        <v>44</v>
      </c>
    </row>
    <row r="63" spans="1:14" x14ac:dyDescent="0.25">
      <c r="A63" s="19">
        <v>64</v>
      </c>
      <c r="B63" s="24">
        <v>1201</v>
      </c>
      <c r="C63" s="24">
        <v>12</v>
      </c>
      <c r="D63" s="63" t="s">
        <v>19</v>
      </c>
      <c r="E63" s="67">
        <v>619</v>
      </c>
      <c r="F63" s="67">
        <v>29</v>
      </c>
      <c r="G63" s="92">
        <f t="shared" si="0"/>
        <v>648</v>
      </c>
      <c r="H63" s="63">
        <f t="shared" si="2"/>
        <v>712.80000000000007</v>
      </c>
      <c r="I63" s="53">
        <f>I62+80</f>
        <v>26880</v>
      </c>
      <c r="J63" s="121">
        <f t="shared" si="4"/>
        <v>17418240</v>
      </c>
      <c r="K63" s="122">
        <f t="shared" si="5"/>
        <v>18811699</v>
      </c>
      <c r="L63" s="123">
        <f t="shared" si="6"/>
        <v>39000</v>
      </c>
      <c r="M63" s="124">
        <f t="shared" si="7"/>
        <v>2138400</v>
      </c>
      <c r="N63" s="97" t="s">
        <v>44</v>
      </c>
    </row>
    <row r="64" spans="1:14" x14ac:dyDescent="0.25">
      <c r="A64" s="19">
        <v>65</v>
      </c>
      <c r="B64" s="24">
        <v>1202</v>
      </c>
      <c r="C64" s="24">
        <v>12</v>
      </c>
      <c r="D64" s="63" t="s">
        <v>19</v>
      </c>
      <c r="E64" s="93">
        <v>619</v>
      </c>
      <c r="F64" s="67">
        <v>29</v>
      </c>
      <c r="G64" s="92">
        <f t="shared" si="0"/>
        <v>648</v>
      </c>
      <c r="H64" s="63">
        <f t="shared" si="2"/>
        <v>712.80000000000007</v>
      </c>
      <c r="I64" s="53">
        <f t="shared" ref="I64:I67" si="13">I63</f>
        <v>26880</v>
      </c>
      <c r="J64" s="121">
        <f t="shared" si="4"/>
        <v>17418240</v>
      </c>
      <c r="K64" s="122">
        <f t="shared" si="5"/>
        <v>18811699</v>
      </c>
      <c r="L64" s="123">
        <f t="shared" si="6"/>
        <v>39000</v>
      </c>
      <c r="M64" s="124">
        <f t="shared" si="7"/>
        <v>2138400</v>
      </c>
      <c r="N64" s="97" t="s">
        <v>44</v>
      </c>
    </row>
    <row r="65" spans="1:14" x14ac:dyDescent="0.25">
      <c r="A65" s="19">
        <v>66</v>
      </c>
      <c r="B65" s="24">
        <v>1203</v>
      </c>
      <c r="C65" s="24">
        <v>12</v>
      </c>
      <c r="D65" s="63" t="s">
        <v>19</v>
      </c>
      <c r="E65" s="93">
        <v>569</v>
      </c>
      <c r="F65" s="67">
        <v>0</v>
      </c>
      <c r="G65" s="92">
        <f t="shared" si="0"/>
        <v>569</v>
      </c>
      <c r="H65" s="63">
        <f t="shared" si="2"/>
        <v>625.90000000000009</v>
      </c>
      <c r="I65" s="53">
        <f t="shared" si="13"/>
        <v>26880</v>
      </c>
      <c r="J65" s="121">
        <f t="shared" si="4"/>
        <v>15294720</v>
      </c>
      <c r="K65" s="122">
        <f t="shared" si="5"/>
        <v>16518298</v>
      </c>
      <c r="L65" s="123">
        <f t="shared" si="6"/>
        <v>34500</v>
      </c>
      <c r="M65" s="124">
        <f t="shared" si="7"/>
        <v>1877700.0000000002</v>
      </c>
      <c r="N65" s="97" t="s">
        <v>44</v>
      </c>
    </row>
    <row r="66" spans="1:14" x14ac:dyDescent="0.25">
      <c r="A66" s="19">
        <v>67</v>
      </c>
      <c r="B66" s="24">
        <v>1204</v>
      </c>
      <c r="C66" s="24">
        <v>12</v>
      </c>
      <c r="D66" s="63" t="s">
        <v>15</v>
      </c>
      <c r="E66" s="93">
        <v>391</v>
      </c>
      <c r="F66" s="67">
        <v>0</v>
      </c>
      <c r="G66" s="92">
        <f t="shared" ref="G66:G86" si="14">F66+E66</f>
        <v>391</v>
      </c>
      <c r="H66" s="63">
        <f t="shared" si="2"/>
        <v>430.1</v>
      </c>
      <c r="I66" s="53">
        <f t="shared" si="13"/>
        <v>26880</v>
      </c>
      <c r="J66" s="121">
        <f t="shared" si="4"/>
        <v>10510080</v>
      </c>
      <c r="K66" s="122">
        <f t="shared" si="5"/>
        <v>11350886</v>
      </c>
      <c r="L66" s="123">
        <f t="shared" si="6"/>
        <v>23500</v>
      </c>
      <c r="M66" s="124">
        <f t="shared" si="7"/>
        <v>1290300</v>
      </c>
      <c r="N66" s="97" t="s">
        <v>44</v>
      </c>
    </row>
    <row r="67" spans="1:14" x14ac:dyDescent="0.25">
      <c r="A67" s="19">
        <v>68</v>
      </c>
      <c r="B67" s="24">
        <v>1205</v>
      </c>
      <c r="C67" s="24">
        <v>12</v>
      </c>
      <c r="D67" s="63" t="s">
        <v>15</v>
      </c>
      <c r="E67" s="93">
        <v>397</v>
      </c>
      <c r="F67" s="67">
        <v>0</v>
      </c>
      <c r="G67" s="92">
        <f t="shared" si="14"/>
        <v>397</v>
      </c>
      <c r="H67" s="63">
        <f t="shared" ref="H67:H86" si="15">G67*1.1</f>
        <v>436.70000000000005</v>
      </c>
      <c r="I67" s="53">
        <f t="shared" si="13"/>
        <v>26880</v>
      </c>
      <c r="J67" s="121">
        <f t="shared" ref="J67:J86" si="16">G67*I67</f>
        <v>10671360</v>
      </c>
      <c r="K67" s="122">
        <f t="shared" ref="K67:K86" si="17">ROUND(J67*1.08,0)</f>
        <v>11525069</v>
      </c>
      <c r="L67" s="123">
        <f t="shared" ref="L67:L86" si="18">MROUND((K67*0.025/12),500)</f>
        <v>24000</v>
      </c>
      <c r="M67" s="124">
        <f t="shared" ref="M67:M86" si="19">H67*3000</f>
        <v>1310100.0000000002</v>
      </c>
      <c r="N67" s="97" t="s">
        <v>44</v>
      </c>
    </row>
    <row r="68" spans="1:14" x14ac:dyDescent="0.25">
      <c r="A68" s="19">
        <v>69</v>
      </c>
      <c r="B68" s="24">
        <v>1206</v>
      </c>
      <c r="C68" s="24">
        <v>12</v>
      </c>
      <c r="D68" s="63" t="s">
        <v>15</v>
      </c>
      <c r="E68" s="93">
        <v>396</v>
      </c>
      <c r="F68" s="67">
        <v>0</v>
      </c>
      <c r="G68" s="92">
        <f t="shared" si="14"/>
        <v>396</v>
      </c>
      <c r="H68" s="63">
        <f t="shared" si="15"/>
        <v>435.6</v>
      </c>
      <c r="I68" s="53">
        <f>I67</f>
        <v>26880</v>
      </c>
      <c r="J68" s="121">
        <f t="shared" si="16"/>
        <v>10644480</v>
      </c>
      <c r="K68" s="122">
        <f t="shared" si="17"/>
        <v>11496038</v>
      </c>
      <c r="L68" s="123">
        <f t="shared" si="18"/>
        <v>24000</v>
      </c>
      <c r="M68" s="124">
        <f t="shared" si="19"/>
        <v>1306800</v>
      </c>
      <c r="N68" s="97" t="s">
        <v>44</v>
      </c>
    </row>
    <row r="69" spans="1:14" x14ac:dyDescent="0.25">
      <c r="A69" s="19">
        <v>70</v>
      </c>
      <c r="B69" s="24">
        <v>1301</v>
      </c>
      <c r="C69" s="24">
        <v>13</v>
      </c>
      <c r="D69" s="63" t="s">
        <v>19</v>
      </c>
      <c r="E69" s="67">
        <v>619</v>
      </c>
      <c r="F69" s="67">
        <v>29</v>
      </c>
      <c r="G69" s="92">
        <f t="shared" si="14"/>
        <v>648</v>
      </c>
      <c r="H69" s="63">
        <f t="shared" si="15"/>
        <v>712.80000000000007</v>
      </c>
      <c r="I69" s="53">
        <f>I68+80</f>
        <v>26960</v>
      </c>
      <c r="J69" s="121">
        <f t="shared" si="16"/>
        <v>17470080</v>
      </c>
      <c r="K69" s="122">
        <f t="shared" si="17"/>
        <v>18867686</v>
      </c>
      <c r="L69" s="123">
        <f t="shared" si="18"/>
        <v>39500</v>
      </c>
      <c r="M69" s="124">
        <f t="shared" si="19"/>
        <v>2138400</v>
      </c>
      <c r="N69" s="97" t="s">
        <v>44</v>
      </c>
    </row>
    <row r="70" spans="1:14" x14ac:dyDescent="0.25">
      <c r="A70" s="19">
        <v>71</v>
      </c>
      <c r="B70" s="24">
        <v>1302</v>
      </c>
      <c r="C70" s="24">
        <v>13</v>
      </c>
      <c r="D70" s="63" t="s">
        <v>19</v>
      </c>
      <c r="E70" s="93">
        <v>619</v>
      </c>
      <c r="F70" s="67">
        <v>29</v>
      </c>
      <c r="G70" s="92">
        <f t="shared" si="14"/>
        <v>648</v>
      </c>
      <c r="H70" s="63">
        <f t="shared" si="15"/>
        <v>712.80000000000007</v>
      </c>
      <c r="I70" s="53">
        <f t="shared" ref="I70:I73" si="20">I69</f>
        <v>26960</v>
      </c>
      <c r="J70" s="121">
        <f t="shared" si="16"/>
        <v>17470080</v>
      </c>
      <c r="K70" s="122">
        <f t="shared" si="17"/>
        <v>18867686</v>
      </c>
      <c r="L70" s="123">
        <f t="shared" si="18"/>
        <v>39500</v>
      </c>
      <c r="M70" s="124">
        <f t="shared" si="19"/>
        <v>2138400</v>
      </c>
      <c r="N70" s="97" t="s">
        <v>44</v>
      </c>
    </row>
    <row r="71" spans="1:14" x14ac:dyDescent="0.25">
      <c r="A71" s="19">
        <v>72</v>
      </c>
      <c r="B71" s="24">
        <v>1303</v>
      </c>
      <c r="C71" s="24">
        <v>13</v>
      </c>
      <c r="D71" s="63" t="s">
        <v>19</v>
      </c>
      <c r="E71" s="93">
        <v>569</v>
      </c>
      <c r="F71" s="67">
        <v>0</v>
      </c>
      <c r="G71" s="92">
        <f t="shared" si="14"/>
        <v>569</v>
      </c>
      <c r="H71" s="63">
        <f t="shared" si="15"/>
        <v>625.90000000000009</v>
      </c>
      <c r="I71" s="53">
        <f t="shared" si="20"/>
        <v>26960</v>
      </c>
      <c r="J71" s="121">
        <f t="shared" si="16"/>
        <v>15340240</v>
      </c>
      <c r="K71" s="122">
        <f t="shared" si="17"/>
        <v>16567459</v>
      </c>
      <c r="L71" s="123">
        <f t="shared" si="18"/>
        <v>34500</v>
      </c>
      <c r="M71" s="124">
        <f t="shared" si="19"/>
        <v>1877700.0000000002</v>
      </c>
      <c r="N71" s="97" t="s">
        <v>44</v>
      </c>
    </row>
    <row r="72" spans="1:14" x14ac:dyDescent="0.25">
      <c r="A72" s="19">
        <v>73</v>
      </c>
      <c r="B72" s="24">
        <v>1304</v>
      </c>
      <c r="C72" s="24">
        <v>13</v>
      </c>
      <c r="D72" s="63" t="s">
        <v>15</v>
      </c>
      <c r="E72" s="93">
        <v>391</v>
      </c>
      <c r="F72" s="67">
        <v>0</v>
      </c>
      <c r="G72" s="92">
        <f t="shared" si="14"/>
        <v>391</v>
      </c>
      <c r="H72" s="63">
        <f t="shared" si="15"/>
        <v>430.1</v>
      </c>
      <c r="I72" s="53">
        <f t="shared" si="20"/>
        <v>26960</v>
      </c>
      <c r="J72" s="121">
        <f t="shared" si="16"/>
        <v>10541360</v>
      </c>
      <c r="K72" s="122">
        <f t="shared" si="17"/>
        <v>11384669</v>
      </c>
      <c r="L72" s="123">
        <f t="shared" si="18"/>
        <v>23500</v>
      </c>
      <c r="M72" s="124">
        <f t="shared" si="19"/>
        <v>1290300</v>
      </c>
      <c r="N72" s="97" t="s">
        <v>44</v>
      </c>
    </row>
    <row r="73" spans="1:14" x14ac:dyDescent="0.25">
      <c r="A73" s="19">
        <v>74</v>
      </c>
      <c r="B73" s="24">
        <v>1305</v>
      </c>
      <c r="C73" s="24">
        <v>13</v>
      </c>
      <c r="D73" s="63" t="s">
        <v>15</v>
      </c>
      <c r="E73" s="93">
        <v>397</v>
      </c>
      <c r="F73" s="67">
        <v>0</v>
      </c>
      <c r="G73" s="92">
        <f t="shared" si="14"/>
        <v>397</v>
      </c>
      <c r="H73" s="63">
        <f t="shared" si="15"/>
        <v>436.70000000000005</v>
      </c>
      <c r="I73" s="53">
        <f t="shared" si="20"/>
        <v>26960</v>
      </c>
      <c r="J73" s="121">
        <f t="shared" si="16"/>
        <v>10703120</v>
      </c>
      <c r="K73" s="122">
        <f t="shared" si="17"/>
        <v>11559370</v>
      </c>
      <c r="L73" s="123">
        <f t="shared" si="18"/>
        <v>24000</v>
      </c>
      <c r="M73" s="124">
        <f t="shared" si="19"/>
        <v>1310100.0000000002</v>
      </c>
      <c r="N73" s="97" t="s">
        <v>44</v>
      </c>
    </row>
    <row r="74" spans="1:14" x14ac:dyDescent="0.25">
      <c r="A74" s="19">
        <v>75</v>
      </c>
      <c r="B74" s="24">
        <v>1306</v>
      </c>
      <c r="C74" s="24">
        <v>13</v>
      </c>
      <c r="D74" s="63" t="s">
        <v>15</v>
      </c>
      <c r="E74" s="93">
        <v>396</v>
      </c>
      <c r="F74" s="67">
        <v>0</v>
      </c>
      <c r="G74" s="92">
        <f t="shared" si="14"/>
        <v>396</v>
      </c>
      <c r="H74" s="63">
        <f t="shared" si="15"/>
        <v>435.6</v>
      </c>
      <c r="I74" s="53">
        <f>I73</f>
        <v>26960</v>
      </c>
      <c r="J74" s="121">
        <f t="shared" si="16"/>
        <v>10676160</v>
      </c>
      <c r="K74" s="122">
        <f t="shared" si="17"/>
        <v>11530253</v>
      </c>
      <c r="L74" s="123">
        <f t="shared" si="18"/>
        <v>24000</v>
      </c>
      <c r="M74" s="124">
        <f t="shared" si="19"/>
        <v>1306800</v>
      </c>
      <c r="N74" s="97" t="s">
        <v>44</v>
      </c>
    </row>
    <row r="75" spans="1:14" x14ac:dyDescent="0.25">
      <c r="A75" s="19">
        <v>76</v>
      </c>
      <c r="B75" s="24">
        <v>1401</v>
      </c>
      <c r="C75" s="24">
        <v>14</v>
      </c>
      <c r="D75" s="63" t="s">
        <v>19</v>
      </c>
      <c r="E75" s="67">
        <v>619</v>
      </c>
      <c r="F75" s="67">
        <v>29</v>
      </c>
      <c r="G75" s="92">
        <f t="shared" si="14"/>
        <v>648</v>
      </c>
      <c r="H75" s="63">
        <f t="shared" si="15"/>
        <v>712.80000000000007</v>
      </c>
      <c r="I75" s="53">
        <f>I74+80</f>
        <v>27040</v>
      </c>
      <c r="J75" s="121">
        <f t="shared" si="16"/>
        <v>17521920</v>
      </c>
      <c r="K75" s="122">
        <f t="shared" si="17"/>
        <v>18923674</v>
      </c>
      <c r="L75" s="123">
        <f t="shared" si="18"/>
        <v>39500</v>
      </c>
      <c r="M75" s="124">
        <f t="shared" si="19"/>
        <v>2138400</v>
      </c>
      <c r="N75" s="97" t="s">
        <v>44</v>
      </c>
    </row>
    <row r="76" spans="1:14" x14ac:dyDescent="0.25">
      <c r="A76" s="19">
        <v>77</v>
      </c>
      <c r="B76" s="24">
        <v>1402</v>
      </c>
      <c r="C76" s="24">
        <v>14</v>
      </c>
      <c r="D76" s="63" t="s">
        <v>19</v>
      </c>
      <c r="E76" s="93">
        <v>619</v>
      </c>
      <c r="F76" s="67">
        <v>29</v>
      </c>
      <c r="G76" s="92">
        <f t="shared" si="14"/>
        <v>648</v>
      </c>
      <c r="H76" s="63">
        <f t="shared" si="15"/>
        <v>712.80000000000007</v>
      </c>
      <c r="I76" s="53">
        <f t="shared" ref="I76:I79" si="21">I75</f>
        <v>27040</v>
      </c>
      <c r="J76" s="121">
        <f t="shared" si="16"/>
        <v>17521920</v>
      </c>
      <c r="K76" s="122">
        <f t="shared" si="17"/>
        <v>18923674</v>
      </c>
      <c r="L76" s="123">
        <f t="shared" si="18"/>
        <v>39500</v>
      </c>
      <c r="M76" s="124">
        <f t="shared" si="19"/>
        <v>2138400</v>
      </c>
      <c r="N76" s="97" t="s">
        <v>44</v>
      </c>
    </row>
    <row r="77" spans="1:14" x14ac:dyDescent="0.25">
      <c r="A77" s="19">
        <v>78</v>
      </c>
      <c r="B77" s="24">
        <v>1403</v>
      </c>
      <c r="C77" s="24">
        <v>14</v>
      </c>
      <c r="D77" s="63" t="s">
        <v>19</v>
      </c>
      <c r="E77" s="93">
        <v>569</v>
      </c>
      <c r="F77" s="67">
        <v>0</v>
      </c>
      <c r="G77" s="92">
        <f t="shared" si="14"/>
        <v>569</v>
      </c>
      <c r="H77" s="63">
        <f t="shared" si="15"/>
        <v>625.90000000000009</v>
      </c>
      <c r="I77" s="53">
        <f t="shared" si="21"/>
        <v>27040</v>
      </c>
      <c r="J77" s="121">
        <f t="shared" si="16"/>
        <v>15385760</v>
      </c>
      <c r="K77" s="122">
        <f t="shared" si="17"/>
        <v>16616621</v>
      </c>
      <c r="L77" s="123">
        <f t="shared" si="18"/>
        <v>34500</v>
      </c>
      <c r="M77" s="124">
        <f t="shared" si="19"/>
        <v>1877700.0000000002</v>
      </c>
      <c r="N77" s="97" t="s">
        <v>44</v>
      </c>
    </row>
    <row r="78" spans="1:14" x14ac:dyDescent="0.25">
      <c r="A78" s="19">
        <v>79</v>
      </c>
      <c r="B78" s="24">
        <v>1404</v>
      </c>
      <c r="C78" s="24">
        <v>14</v>
      </c>
      <c r="D78" s="63" t="s">
        <v>15</v>
      </c>
      <c r="E78" s="93">
        <v>391</v>
      </c>
      <c r="F78" s="67">
        <v>0</v>
      </c>
      <c r="G78" s="92">
        <f t="shared" si="14"/>
        <v>391</v>
      </c>
      <c r="H78" s="63">
        <f t="shared" si="15"/>
        <v>430.1</v>
      </c>
      <c r="I78" s="53">
        <f t="shared" si="21"/>
        <v>27040</v>
      </c>
      <c r="J78" s="121">
        <f t="shared" si="16"/>
        <v>10572640</v>
      </c>
      <c r="K78" s="122">
        <f t="shared" si="17"/>
        <v>11418451</v>
      </c>
      <c r="L78" s="123">
        <f t="shared" si="18"/>
        <v>24000</v>
      </c>
      <c r="M78" s="124">
        <f t="shared" si="19"/>
        <v>1290300</v>
      </c>
      <c r="N78" s="97" t="s">
        <v>44</v>
      </c>
    </row>
    <row r="79" spans="1:14" x14ac:dyDescent="0.25">
      <c r="A79" s="19">
        <v>80</v>
      </c>
      <c r="B79" s="24">
        <v>1405</v>
      </c>
      <c r="C79" s="24">
        <v>14</v>
      </c>
      <c r="D79" s="63" t="s">
        <v>15</v>
      </c>
      <c r="E79" s="93">
        <v>397</v>
      </c>
      <c r="F79" s="67">
        <v>0</v>
      </c>
      <c r="G79" s="92">
        <f t="shared" si="14"/>
        <v>397</v>
      </c>
      <c r="H79" s="63">
        <f t="shared" si="15"/>
        <v>436.70000000000005</v>
      </c>
      <c r="I79" s="53">
        <f t="shared" si="21"/>
        <v>27040</v>
      </c>
      <c r="J79" s="121">
        <f t="shared" si="16"/>
        <v>10734880</v>
      </c>
      <c r="K79" s="122">
        <f t="shared" si="17"/>
        <v>11593670</v>
      </c>
      <c r="L79" s="123">
        <f t="shared" si="18"/>
        <v>24000</v>
      </c>
      <c r="M79" s="124">
        <f t="shared" si="19"/>
        <v>1310100.0000000002</v>
      </c>
      <c r="N79" s="97" t="s">
        <v>44</v>
      </c>
    </row>
    <row r="80" spans="1:14" x14ac:dyDescent="0.25">
      <c r="A80" s="19">
        <v>81</v>
      </c>
      <c r="B80" s="24">
        <v>1406</v>
      </c>
      <c r="C80" s="24">
        <v>14</v>
      </c>
      <c r="D80" s="63" t="s">
        <v>15</v>
      </c>
      <c r="E80" s="93">
        <v>396</v>
      </c>
      <c r="F80" s="67">
        <v>0</v>
      </c>
      <c r="G80" s="92">
        <f t="shared" si="14"/>
        <v>396</v>
      </c>
      <c r="H80" s="63">
        <f t="shared" si="15"/>
        <v>435.6</v>
      </c>
      <c r="I80" s="53">
        <f>I79</f>
        <v>27040</v>
      </c>
      <c r="J80" s="121">
        <f t="shared" si="16"/>
        <v>10707840</v>
      </c>
      <c r="K80" s="122">
        <f t="shared" si="17"/>
        <v>11564467</v>
      </c>
      <c r="L80" s="123">
        <f t="shared" si="18"/>
        <v>24000</v>
      </c>
      <c r="M80" s="124">
        <f t="shared" si="19"/>
        <v>1306800</v>
      </c>
      <c r="N80" s="97" t="s">
        <v>44</v>
      </c>
    </row>
    <row r="81" spans="1:14" x14ac:dyDescent="0.25">
      <c r="A81" s="19">
        <v>82</v>
      </c>
      <c r="B81" s="24">
        <v>1501</v>
      </c>
      <c r="C81" s="24">
        <v>15</v>
      </c>
      <c r="D81" s="63" t="s">
        <v>19</v>
      </c>
      <c r="E81" s="67">
        <v>619</v>
      </c>
      <c r="F81" s="67">
        <v>29</v>
      </c>
      <c r="G81" s="92">
        <f t="shared" si="14"/>
        <v>648</v>
      </c>
      <c r="H81" s="63">
        <f t="shared" si="15"/>
        <v>712.80000000000007</v>
      </c>
      <c r="I81" s="53">
        <f>I80+80</f>
        <v>27120</v>
      </c>
      <c r="J81" s="121">
        <f t="shared" si="16"/>
        <v>17573760</v>
      </c>
      <c r="K81" s="122">
        <f t="shared" si="17"/>
        <v>18979661</v>
      </c>
      <c r="L81" s="123">
        <f t="shared" si="18"/>
        <v>39500</v>
      </c>
      <c r="M81" s="124">
        <f t="shared" si="19"/>
        <v>2138400</v>
      </c>
      <c r="N81" s="97" t="s">
        <v>44</v>
      </c>
    </row>
    <row r="82" spans="1:14" x14ac:dyDescent="0.25">
      <c r="A82" s="19">
        <v>83</v>
      </c>
      <c r="B82" s="24">
        <v>1502</v>
      </c>
      <c r="C82" s="24">
        <v>15</v>
      </c>
      <c r="D82" s="63" t="s">
        <v>19</v>
      </c>
      <c r="E82" s="93">
        <v>619</v>
      </c>
      <c r="F82" s="67">
        <v>29</v>
      </c>
      <c r="G82" s="92">
        <f t="shared" si="14"/>
        <v>648</v>
      </c>
      <c r="H82" s="63">
        <f t="shared" si="15"/>
        <v>712.80000000000007</v>
      </c>
      <c r="I82" s="53">
        <f t="shared" ref="I82:I85" si="22">I81</f>
        <v>27120</v>
      </c>
      <c r="J82" s="121">
        <f t="shared" si="16"/>
        <v>17573760</v>
      </c>
      <c r="K82" s="122">
        <f t="shared" si="17"/>
        <v>18979661</v>
      </c>
      <c r="L82" s="123">
        <f t="shared" si="18"/>
        <v>39500</v>
      </c>
      <c r="M82" s="124">
        <f t="shared" si="19"/>
        <v>2138400</v>
      </c>
      <c r="N82" s="97" t="s">
        <v>44</v>
      </c>
    </row>
    <row r="83" spans="1:14" x14ac:dyDescent="0.25">
      <c r="A83" s="19">
        <v>84</v>
      </c>
      <c r="B83" s="24">
        <v>1503</v>
      </c>
      <c r="C83" s="24">
        <v>15</v>
      </c>
      <c r="D83" s="63" t="s">
        <v>19</v>
      </c>
      <c r="E83" s="93">
        <v>569</v>
      </c>
      <c r="F83" s="67">
        <v>0</v>
      </c>
      <c r="G83" s="92">
        <f t="shared" si="14"/>
        <v>569</v>
      </c>
      <c r="H83" s="63">
        <f t="shared" si="15"/>
        <v>625.90000000000009</v>
      </c>
      <c r="I83" s="53">
        <f t="shared" si="22"/>
        <v>27120</v>
      </c>
      <c r="J83" s="121">
        <f t="shared" si="16"/>
        <v>15431280</v>
      </c>
      <c r="K83" s="122">
        <f t="shared" si="17"/>
        <v>16665782</v>
      </c>
      <c r="L83" s="123">
        <f t="shared" si="18"/>
        <v>34500</v>
      </c>
      <c r="M83" s="124">
        <f t="shared" si="19"/>
        <v>1877700.0000000002</v>
      </c>
      <c r="N83" s="97" t="s">
        <v>44</v>
      </c>
    </row>
    <row r="84" spans="1:14" x14ac:dyDescent="0.25">
      <c r="A84" s="19">
        <v>85</v>
      </c>
      <c r="B84" s="24">
        <v>1504</v>
      </c>
      <c r="C84" s="24">
        <v>15</v>
      </c>
      <c r="D84" s="63" t="s">
        <v>15</v>
      </c>
      <c r="E84" s="93">
        <v>391</v>
      </c>
      <c r="F84" s="67">
        <v>0</v>
      </c>
      <c r="G84" s="92">
        <f t="shared" si="14"/>
        <v>391</v>
      </c>
      <c r="H84" s="63">
        <f t="shared" si="15"/>
        <v>430.1</v>
      </c>
      <c r="I84" s="53">
        <f t="shared" si="22"/>
        <v>27120</v>
      </c>
      <c r="J84" s="121">
        <f t="shared" si="16"/>
        <v>10603920</v>
      </c>
      <c r="K84" s="122">
        <f t="shared" si="17"/>
        <v>11452234</v>
      </c>
      <c r="L84" s="123">
        <f t="shared" si="18"/>
        <v>24000</v>
      </c>
      <c r="M84" s="124">
        <f t="shared" si="19"/>
        <v>1290300</v>
      </c>
      <c r="N84" s="97" t="s">
        <v>44</v>
      </c>
    </row>
    <row r="85" spans="1:14" x14ac:dyDescent="0.25">
      <c r="A85" s="19">
        <v>86</v>
      </c>
      <c r="B85" s="24">
        <v>1505</v>
      </c>
      <c r="C85" s="24">
        <v>15</v>
      </c>
      <c r="D85" s="63" t="s">
        <v>15</v>
      </c>
      <c r="E85" s="93">
        <v>397</v>
      </c>
      <c r="F85" s="67">
        <v>0</v>
      </c>
      <c r="G85" s="92">
        <f t="shared" si="14"/>
        <v>397</v>
      </c>
      <c r="H85" s="63">
        <f t="shared" si="15"/>
        <v>436.70000000000005</v>
      </c>
      <c r="I85" s="53">
        <f t="shared" si="22"/>
        <v>27120</v>
      </c>
      <c r="J85" s="121">
        <f t="shared" si="16"/>
        <v>10766640</v>
      </c>
      <c r="K85" s="122">
        <f t="shared" si="17"/>
        <v>11627971</v>
      </c>
      <c r="L85" s="123">
        <f t="shared" si="18"/>
        <v>24000</v>
      </c>
      <c r="M85" s="124">
        <f t="shared" si="19"/>
        <v>1310100.0000000002</v>
      </c>
      <c r="N85" s="97" t="s">
        <v>44</v>
      </c>
    </row>
    <row r="86" spans="1:14" x14ac:dyDescent="0.25">
      <c r="A86" s="19">
        <v>87</v>
      </c>
      <c r="B86" s="24">
        <v>1506</v>
      </c>
      <c r="C86" s="24">
        <v>15</v>
      </c>
      <c r="D86" s="63" t="s">
        <v>15</v>
      </c>
      <c r="E86" s="93">
        <v>396</v>
      </c>
      <c r="F86" s="67">
        <v>0</v>
      </c>
      <c r="G86" s="92">
        <f t="shared" si="14"/>
        <v>396</v>
      </c>
      <c r="H86" s="63">
        <f t="shared" si="15"/>
        <v>435.6</v>
      </c>
      <c r="I86" s="53">
        <f>I85</f>
        <v>27120</v>
      </c>
      <c r="J86" s="121">
        <f t="shared" si="16"/>
        <v>10739520</v>
      </c>
      <c r="K86" s="122">
        <f t="shared" si="17"/>
        <v>11598682</v>
      </c>
      <c r="L86" s="123">
        <f t="shared" si="18"/>
        <v>24000</v>
      </c>
      <c r="M86" s="124">
        <f t="shared" si="19"/>
        <v>1306800</v>
      </c>
      <c r="N86" s="97" t="s">
        <v>44</v>
      </c>
    </row>
    <row r="87" spans="1:14" x14ac:dyDescent="0.25">
      <c r="A87" s="64" t="s">
        <v>3</v>
      </c>
      <c r="B87" s="64"/>
      <c r="C87" s="64"/>
      <c r="D87" s="64"/>
      <c r="E87" s="94">
        <f t="shared" ref="E87:H87" si="23">SUM(E2:E86)</f>
        <v>42673</v>
      </c>
      <c r="F87" s="94">
        <f t="shared" si="23"/>
        <v>841</v>
      </c>
      <c r="G87" s="94">
        <f t="shared" si="23"/>
        <v>43514</v>
      </c>
      <c r="H87" s="94">
        <f t="shared" si="23"/>
        <v>47865.399999999987</v>
      </c>
      <c r="I87" s="85"/>
      <c r="J87" s="87">
        <f t="shared" ref="J87:M87" si="24">SUM(J2:J86)</f>
        <v>844047360</v>
      </c>
      <c r="K87" s="87">
        <f t="shared" si="24"/>
        <v>911571149</v>
      </c>
      <c r="L87" s="87"/>
      <c r="M87" s="87">
        <f>SUM(M2:M86)</f>
        <v>143596200</v>
      </c>
      <c r="N87" s="99"/>
    </row>
    <row r="88" spans="1:14" x14ac:dyDescent="0.25">
      <c r="D88" s="38"/>
    </row>
    <row r="89" spans="1:14" x14ac:dyDescent="0.25">
      <c r="D89" s="38"/>
    </row>
    <row r="90" spans="1:14" x14ac:dyDescent="0.25">
      <c r="D90" s="38"/>
    </row>
    <row r="91" spans="1:14" x14ac:dyDescent="0.25">
      <c r="D91" s="38"/>
    </row>
    <row r="92" spans="1:14" x14ac:dyDescent="0.25">
      <c r="D92" s="38"/>
    </row>
    <row r="93" spans="1:14" x14ac:dyDescent="0.25">
      <c r="D93" s="38"/>
    </row>
    <row r="94" spans="1:14" x14ac:dyDescent="0.25">
      <c r="D94" s="38"/>
    </row>
    <row r="95" spans="1:14" x14ac:dyDescent="0.25">
      <c r="D95" s="38"/>
    </row>
    <row r="96" spans="1:14" x14ac:dyDescent="0.25">
      <c r="D96" s="38"/>
    </row>
    <row r="97" spans="4:4" x14ac:dyDescent="0.25">
      <c r="D97" s="38"/>
    </row>
  </sheetData>
  <mergeCells count="1">
    <mergeCell ref="A87:D87"/>
  </mergeCells>
  <phoneticPr fontId="1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31"/>
  <sheetViews>
    <sheetView zoomScale="145" zoomScaleNormal="145" workbookViewId="0">
      <selection activeCell="J5" sqref="J5"/>
    </sheetView>
  </sheetViews>
  <sheetFormatPr defaultRowHeight="15" x14ac:dyDescent="0.25"/>
  <cols>
    <col min="4" max="4" width="17.28515625" customWidth="1"/>
    <col min="5" max="5" width="18.28515625" customWidth="1"/>
    <col min="6" max="7" width="14.28515625" customWidth="1"/>
    <col min="8" max="8" width="16.42578125" customWidth="1"/>
    <col min="9" max="9" width="10" bestFit="1" customWidth="1"/>
    <col min="10" max="10" width="10.42578125" bestFit="1" customWidth="1"/>
    <col min="13" max="13" width="14.28515625" bestFit="1" customWidth="1"/>
    <col min="15" max="15" width="10" bestFit="1" customWidth="1"/>
  </cols>
  <sheetData>
    <row r="1" spans="1:18" x14ac:dyDescent="0.25">
      <c r="A1" s="72" t="s">
        <v>33</v>
      </c>
      <c r="P1" s="1"/>
      <c r="Q1" s="1"/>
      <c r="R1" s="1"/>
    </row>
    <row r="2" spans="1:18" x14ac:dyDescent="0.25">
      <c r="B2" t="s">
        <v>6</v>
      </c>
      <c r="P2" s="1"/>
      <c r="Q2" s="1"/>
      <c r="R2" s="1"/>
    </row>
    <row r="3" spans="1:18" x14ac:dyDescent="0.25">
      <c r="A3" t="s">
        <v>34</v>
      </c>
      <c r="B3" s="6">
        <v>647.02</v>
      </c>
      <c r="D3" s="10">
        <v>15500000</v>
      </c>
      <c r="E3" s="73">
        <f>D3/B3</f>
        <v>23955.982813514267</v>
      </c>
      <c r="F3" s="10">
        <v>775000</v>
      </c>
      <c r="G3" s="10">
        <v>30000</v>
      </c>
      <c r="H3" s="10">
        <f>D3+F3+G3</f>
        <v>16305000</v>
      </c>
      <c r="J3" s="11">
        <f>H3/B3</f>
        <v>25200.148372538715</v>
      </c>
      <c r="M3" s="10"/>
      <c r="P3" s="1"/>
      <c r="Q3" s="1"/>
      <c r="R3" s="1"/>
    </row>
    <row r="4" spans="1:18" x14ac:dyDescent="0.25">
      <c r="A4" t="s">
        <v>35</v>
      </c>
      <c r="B4">
        <v>705</v>
      </c>
      <c r="D4" s="10">
        <v>16900000</v>
      </c>
      <c r="E4" s="73">
        <f t="shared" ref="E4:E12" si="0">D4/B4</f>
        <v>23971.631205673759</v>
      </c>
      <c r="F4" s="10">
        <v>1014000</v>
      </c>
      <c r="G4" s="10">
        <v>30000</v>
      </c>
      <c r="H4" s="10">
        <f t="shared" ref="H4:H10" si="1">D4+F4+G4</f>
        <v>17944000</v>
      </c>
      <c r="I4" s="11"/>
      <c r="J4" s="11">
        <f t="shared" ref="J4:J9" si="2">H4/B4</f>
        <v>25452.482269503547</v>
      </c>
      <c r="M4" s="10"/>
      <c r="O4" s="11"/>
      <c r="P4" s="1"/>
      <c r="Q4" s="1"/>
      <c r="R4" s="1"/>
    </row>
    <row r="5" spans="1:18" x14ac:dyDescent="0.25">
      <c r="A5" t="s">
        <v>36</v>
      </c>
      <c r="B5">
        <v>647</v>
      </c>
      <c r="D5" s="10">
        <v>16490511</v>
      </c>
      <c r="E5" s="73">
        <f t="shared" si="0"/>
        <v>25487.652241112828</v>
      </c>
      <c r="F5" s="10">
        <v>989440</v>
      </c>
      <c r="G5" s="10">
        <v>30000</v>
      </c>
      <c r="H5" s="10">
        <f t="shared" si="1"/>
        <v>17509951</v>
      </c>
      <c r="J5" s="11">
        <f t="shared" si="2"/>
        <v>27063.293663060278</v>
      </c>
      <c r="M5" s="10"/>
      <c r="P5" s="1"/>
      <c r="Q5" s="1"/>
      <c r="R5" s="1"/>
    </row>
    <row r="6" spans="1:18" x14ac:dyDescent="0.25">
      <c r="A6" t="s">
        <v>37</v>
      </c>
      <c r="B6">
        <v>602</v>
      </c>
      <c r="D6" s="10">
        <v>12486487</v>
      </c>
      <c r="E6" s="73">
        <f t="shared" si="0"/>
        <v>20741.672757475084</v>
      </c>
      <c r="F6" s="10">
        <v>749200</v>
      </c>
      <c r="G6" s="10">
        <v>30000</v>
      </c>
      <c r="H6" s="10">
        <f t="shared" si="1"/>
        <v>13265687</v>
      </c>
      <c r="J6" s="11">
        <f t="shared" si="2"/>
        <v>22036.024916943523</v>
      </c>
      <c r="M6" s="10"/>
      <c r="P6" s="1"/>
      <c r="Q6" s="1"/>
      <c r="R6" s="1"/>
    </row>
    <row r="7" spans="1:18" x14ac:dyDescent="0.25">
      <c r="A7" t="s">
        <v>38</v>
      </c>
      <c r="B7">
        <v>602</v>
      </c>
      <c r="D7" s="10"/>
      <c r="E7" s="73">
        <f t="shared" si="0"/>
        <v>0</v>
      </c>
      <c r="F7" s="10"/>
      <c r="G7" s="10"/>
      <c r="H7" s="10">
        <f t="shared" si="1"/>
        <v>0</v>
      </c>
      <c r="I7" s="11"/>
      <c r="J7" s="11">
        <f t="shared" si="2"/>
        <v>0</v>
      </c>
      <c r="M7" s="10"/>
      <c r="P7" s="1"/>
      <c r="Q7" s="1"/>
      <c r="R7" s="1"/>
    </row>
    <row r="8" spans="1:18" x14ac:dyDescent="0.25">
      <c r="D8" s="10"/>
      <c r="E8" s="73" t="e">
        <f t="shared" si="0"/>
        <v>#DIV/0!</v>
      </c>
      <c r="F8" s="10"/>
      <c r="G8" s="10"/>
      <c r="H8" s="10">
        <f t="shared" si="1"/>
        <v>0</v>
      </c>
      <c r="J8" s="11" t="e">
        <f t="shared" si="2"/>
        <v>#DIV/0!</v>
      </c>
      <c r="M8" s="10"/>
      <c r="P8" s="1"/>
      <c r="Q8" s="1"/>
      <c r="R8" s="1"/>
    </row>
    <row r="9" spans="1:18" x14ac:dyDescent="0.25">
      <c r="D9" s="10"/>
      <c r="E9" s="73" t="e">
        <f t="shared" si="0"/>
        <v>#DIV/0!</v>
      </c>
      <c r="F9" s="10"/>
      <c r="G9" s="10"/>
      <c r="H9" s="10">
        <f t="shared" si="1"/>
        <v>0</v>
      </c>
      <c r="J9" s="11" t="e">
        <f t="shared" si="2"/>
        <v>#DIV/0!</v>
      </c>
      <c r="M9" s="10"/>
      <c r="P9" s="1"/>
      <c r="Q9" s="1"/>
      <c r="R9" s="1"/>
    </row>
    <row r="10" spans="1:18" x14ac:dyDescent="0.25">
      <c r="B10" s="1"/>
      <c r="C10" s="1"/>
      <c r="D10" s="10"/>
      <c r="E10" s="73" t="e">
        <f t="shared" si="0"/>
        <v>#DIV/0!</v>
      </c>
      <c r="F10" s="10"/>
      <c r="G10" s="10"/>
      <c r="H10" s="10">
        <f t="shared" si="1"/>
        <v>0</v>
      </c>
      <c r="I10" s="1"/>
      <c r="J10" s="1"/>
      <c r="K10" s="1"/>
      <c r="L10" s="1"/>
      <c r="M10" s="3"/>
      <c r="N10" s="1"/>
      <c r="O10" s="1"/>
      <c r="P10" s="1"/>
      <c r="Q10" s="1"/>
      <c r="R10" s="1"/>
    </row>
    <row r="11" spans="1:18" x14ac:dyDescent="0.25">
      <c r="B11" s="1"/>
      <c r="C11" s="1"/>
      <c r="D11" s="10"/>
      <c r="E11" s="73" t="e">
        <f t="shared" si="0"/>
        <v>#DIV/0!</v>
      </c>
      <c r="F11" s="1"/>
      <c r="G11" s="1"/>
      <c r="H11" s="1"/>
      <c r="I11" s="1"/>
      <c r="J11" s="1"/>
      <c r="K11" s="1"/>
      <c r="L11" s="1"/>
      <c r="M11" s="3"/>
      <c r="N11" s="1"/>
      <c r="O11" s="1"/>
      <c r="P11" s="1"/>
      <c r="Q11" s="1"/>
      <c r="R11" s="1"/>
    </row>
    <row r="12" spans="1:18" x14ac:dyDescent="0.25">
      <c r="B12" s="1"/>
      <c r="C12" s="1"/>
      <c r="D12" s="10"/>
      <c r="E12" s="73" t="e">
        <f t="shared" si="0"/>
        <v>#DIV/0!</v>
      </c>
      <c r="F12" s="1"/>
      <c r="G12" s="1"/>
      <c r="H12" s="1"/>
      <c r="I12" s="1"/>
      <c r="J12" s="1"/>
      <c r="K12" s="1"/>
      <c r="L12" s="1"/>
      <c r="M12" s="3"/>
      <c r="N12" s="1"/>
      <c r="O12" s="1"/>
      <c r="P12" s="1"/>
      <c r="Q12" s="1"/>
      <c r="R12" s="1"/>
    </row>
    <row r="13" spans="1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"/>
      <c r="O13" s="1"/>
      <c r="P13" s="1"/>
      <c r="Q13" s="1"/>
      <c r="R13" s="1"/>
    </row>
    <row r="14" spans="1:18" x14ac:dyDescent="0.25"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3"/>
      <c r="N14" s="1"/>
      <c r="O14" s="1"/>
      <c r="P14" s="1"/>
      <c r="Q14" s="1"/>
      <c r="R14" s="1"/>
    </row>
    <row r="15" spans="1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"/>
      <c r="O15" s="1"/>
      <c r="P15" s="1"/>
      <c r="Q15" s="1"/>
      <c r="R15" s="1"/>
    </row>
    <row r="16" spans="1: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"/>
      <c r="N17" s="1"/>
      <c r="O17" s="1"/>
      <c r="P17" s="1"/>
      <c r="Q17" s="1"/>
      <c r="R17" s="1"/>
    </row>
    <row r="18" spans="2:18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1"/>
      <c r="O18" s="1"/>
      <c r="P18" s="1"/>
      <c r="Q18" s="1"/>
      <c r="R18" s="1"/>
    </row>
    <row r="19" spans="2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1"/>
      <c r="O20" s="1"/>
      <c r="P20" s="1"/>
      <c r="Q20" s="1"/>
      <c r="R20" s="1"/>
    </row>
    <row r="21" spans="2: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  <c r="O21" s="1"/>
      <c r="P21" s="1"/>
      <c r="Q21" s="1"/>
      <c r="R21" s="1"/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</row>
    <row r="23" spans="2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18" x14ac:dyDescent="0.25">
      <c r="C29" s="1"/>
      <c r="D29" s="1"/>
      <c r="E29" s="1"/>
      <c r="F29" s="1"/>
      <c r="G29" s="1"/>
    </row>
    <row r="30" spans="2:18" x14ac:dyDescent="0.25">
      <c r="C30" s="1"/>
      <c r="D30" s="1"/>
      <c r="E30" s="1"/>
      <c r="F30" s="1"/>
      <c r="G30" s="1"/>
    </row>
    <row r="31" spans="2:18" x14ac:dyDescent="0.25">
      <c r="C31" s="1"/>
      <c r="D31" s="1"/>
      <c r="E31" s="1"/>
      <c r="F31" s="1"/>
      <c r="G31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4" zoomScale="115" zoomScaleNormal="115" workbookViewId="0">
      <selection activeCell="T36" sqref="T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92FA-2F45-4FA5-810D-AE36A5E1522E}">
  <dimension ref="A1:O79"/>
  <sheetViews>
    <sheetView topLeftCell="A60" zoomScale="190" zoomScaleNormal="190" workbookViewId="0">
      <selection activeCell="J69" sqref="J69:K69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.7109375" style="95" customWidth="1"/>
    <col min="6" max="6" width="5.42578125" style="95" customWidth="1"/>
    <col min="7" max="7" width="5.140625" style="95" customWidth="1"/>
    <col min="8" max="8" width="5" style="86" customWidth="1"/>
    <col min="9" max="9" width="6.5703125" style="86" customWidth="1"/>
    <col min="10" max="10" width="11.5703125" style="86" customWidth="1"/>
    <col min="11" max="11" width="11.42578125" style="86" customWidth="1"/>
    <col min="12" max="12" width="7.7109375" style="86" customWidth="1"/>
    <col min="13" max="13" width="10.5703125" style="86" customWidth="1"/>
    <col min="14" max="14" width="8.28515625" style="86" customWidth="1"/>
    <col min="15" max="15" width="10.28515625" style="1" bestFit="1" customWidth="1"/>
  </cols>
  <sheetData>
    <row r="1" spans="1:14" ht="57.75" customHeight="1" x14ac:dyDescent="0.25">
      <c r="A1" s="21" t="s">
        <v>1</v>
      </c>
      <c r="B1" s="21" t="s">
        <v>0</v>
      </c>
      <c r="C1" s="21" t="s">
        <v>2</v>
      </c>
      <c r="D1" s="21" t="s">
        <v>27</v>
      </c>
      <c r="E1" s="78" t="s">
        <v>29</v>
      </c>
      <c r="F1" s="77" t="s">
        <v>26</v>
      </c>
      <c r="G1" s="77" t="s">
        <v>28</v>
      </c>
      <c r="H1" s="77" t="s">
        <v>11</v>
      </c>
      <c r="I1" s="91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4" x14ac:dyDescent="0.25">
      <c r="A2" s="19">
        <v>1</v>
      </c>
      <c r="B2" s="18">
        <v>102</v>
      </c>
      <c r="C2" s="23">
        <v>1</v>
      </c>
      <c r="D2" s="63" t="s">
        <v>19</v>
      </c>
      <c r="E2" s="93">
        <v>619</v>
      </c>
      <c r="F2" s="67">
        <v>29</v>
      </c>
      <c r="G2" s="92">
        <f t="shared" ref="G2:G47" si="0">F2+E2</f>
        <v>648</v>
      </c>
      <c r="H2" s="63">
        <f t="shared" ref="H2:H48" si="1">G2*1.1</f>
        <v>712.80000000000007</v>
      </c>
      <c r="I2" s="53">
        <v>26000</v>
      </c>
      <c r="J2" s="81">
        <f t="shared" ref="J2:J48" si="2">G2*I2</f>
        <v>16848000</v>
      </c>
      <c r="K2" s="82">
        <f t="shared" ref="K2:K48" si="3">ROUND(J2*1.08,0)</f>
        <v>18195840</v>
      </c>
      <c r="L2" s="83">
        <f t="shared" ref="L2:L47" si="4">MROUND((K2*0.025/12),500)</f>
        <v>38000</v>
      </c>
      <c r="M2" s="84">
        <f t="shared" ref="M2:M48" si="5">H2*3000</f>
        <v>2138400</v>
      </c>
      <c r="N2" s="96" t="s">
        <v>44</v>
      </c>
    </row>
    <row r="3" spans="1:14" x14ac:dyDescent="0.25">
      <c r="A3" s="19">
        <v>2</v>
      </c>
      <c r="B3" s="18">
        <v>103</v>
      </c>
      <c r="C3" s="23">
        <v>1</v>
      </c>
      <c r="D3" s="63" t="s">
        <v>19</v>
      </c>
      <c r="E3" s="93">
        <v>569</v>
      </c>
      <c r="F3" s="67">
        <v>0</v>
      </c>
      <c r="G3" s="92">
        <f t="shared" si="0"/>
        <v>569</v>
      </c>
      <c r="H3" s="63">
        <f t="shared" si="1"/>
        <v>625.90000000000009</v>
      </c>
      <c r="I3" s="53">
        <v>26000</v>
      </c>
      <c r="J3" s="81">
        <f t="shared" si="2"/>
        <v>14794000</v>
      </c>
      <c r="K3" s="82">
        <f t="shared" si="3"/>
        <v>15977520</v>
      </c>
      <c r="L3" s="83">
        <f t="shared" si="4"/>
        <v>33500</v>
      </c>
      <c r="M3" s="84">
        <f t="shared" si="5"/>
        <v>1877700.0000000002</v>
      </c>
      <c r="N3" s="97" t="s">
        <v>44</v>
      </c>
    </row>
    <row r="4" spans="1:14" x14ac:dyDescent="0.25">
      <c r="A4" s="19">
        <v>3</v>
      </c>
      <c r="B4" s="18">
        <v>203</v>
      </c>
      <c r="C4" s="23">
        <v>2</v>
      </c>
      <c r="D4" s="63" t="s">
        <v>19</v>
      </c>
      <c r="E4" s="93">
        <v>569</v>
      </c>
      <c r="F4" s="67">
        <v>0</v>
      </c>
      <c r="G4" s="92">
        <f t="shared" si="0"/>
        <v>569</v>
      </c>
      <c r="H4" s="63">
        <f t="shared" si="1"/>
        <v>625.90000000000009</v>
      </c>
      <c r="I4" s="53">
        <v>26080</v>
      </c>
      <c r="J4" s="81">
        <f t="shared" si="2"/>
        <v>14839520</v>
      </c>
      <c r="K4" s="82">
        <f t="shared" si="3"/>
        <v>16026682</v>
      </c>
      <c r="L4" s="83">
        <f t="shared" si="4"/>
        <v>33500</v>
      </c>
      <c r="M4" s="84">
        <f t="shared" si="5"/>
        <v>1877700.0000000002</v>
      </c>
      <c r="N4" s="97" t="s">
        <v>44</v>
      </c>
    </row>
    <row r="5" spans="1:14" x14ac:dyDescent="0.25">
      <c r="A5" s="19">
        <v>4</v>
      </c>
      <c r="B5" s="18">
        <v>204</v>
      </c>
      <c r="C5" s="23">
        <v>2</v>
      </c>
      <c r="D5" s="63" t="s">
        <v>15</v>
      </c>
      <c r="E5" s="93">
        <v>391</v>
      </c>
      <c r="F5" s="67">
        <v>0</v>
      </c>
      <c r="G5" s="92">
        <f t="shared" si="0"/>
        <v>391</v>
      </c>
      <c r="H5" s="63">
        <f t="shared" si="1"/>
        <v>430.1</v>
      </c>
      <c r="I5" s="53">
        <v>26080</v>
      </c>
      <c r="J5" s="81">
        <f t="shared" si="2"/>
        <v>10197280</v>
      </c>
      <c r="K5" s="82">
        <f t="shared" si="3"/>
        <v>11013062</v>
      </c>
      <c r="L5" s="83">
        <f t="shared" si="4"/>
        <v>23000</v>
      </c>
      <c r="M5" s="84">
        <f t="shared" si="5"/>
        <v>1290300</v>
      </c>
      <c r="N5" s="97" t="s">
        <v>44</v>
      </c>
    </row>
    <row r="6" spans="1:14" x14ac:dyDescent="0.25">
      <c r="A6" s="19">
        <v>5</v>
      </c>
      <c r="B6" s="18">
        <v>205</v>
      </c>
      <c r="C6" s="23">
        <v>2</v>
      </c>
      <c r="D6" s="63" t="s">
        <v>15</v>
      </c>
      <c r="E6" s="93">
        <v>397</v>
      </c>
      <c r="F6" s="67">
        <v>0</v>
      </c>
      <c r="G6" s="92">
        <f t="shared" si="0"/>
        <v>397</v>
      </c>
      <c r="H6" s="63">
        <f t="shared" si="1"/>
        <v>436.70000000000005</v>
      </c>
      <c r="I6" s="53">
        <v>26080</v>
      </c>
      <c r="J6" s="81">
        <f t="shared" si="2"/>
        <v>10353760</v>
      </c>
      <c r="K6" s="82">
        <f t="shared" si="3"/>
        <v>11182061</v>
      </c>
      <c r="L6" s="83">
        <f t="shared" si="4"/>
        <v>23500</v>
      </c>
      <c r="M6" s="84">
        <f t="shared" si="5"/>
        <v>1310100.0000000002</v>
      </c>
      <c r="N6" s="97" t="s">
        <v>44</v>
      </c>
    </row>
    <row r="7" spans="1:14" x14ac:dyDescent="0.25">
      <c r="A7" s="19">
        <v>6</v>
      </c>
      <c r="B7" s="18">
        <v>206</v>
      </c>
      <c r="C7" s="23">
        <v>2</v>
      </c>
      <c r="D7" s="63" t="s">
        <v>15</v>
      </c>
      <c r="E7" s="93">
        <v>396</v>
      </c>
      <c r="F7" s="67">
        <v>0</v>
      </c>
      <c r="G7" s="92">
        <f t="shared" si="0"/>
        <v>396</v>
      </c>
      <c r="H7" s="63">
        <f t="shared" si="1"/>
        <v>435.6</v>
      </c>
      <c r="I7" s="53">
        <v>26080</v>
      </c>
      <c r="J7" s="81">
        <f t="shared" si="2"/>
        <v>10327680</v>
      </c>
      <c r="K7" s="82">
        <f t="shared" si="3"/>
        <v>11153894</v>
      </c>
      <c r="L7" s="83">
        <f t="shared" si="4"/>
        <v>23000</v>
      </c>
      <c r="M7" s="84">
        <f t="shared" si="5"/>
        <v>1306800</v>
      </c>
      <c r="N7" s="97" t="s">
        <v>44</v>
      </c>
    </row>
    <row r="8" spans="1:14" x14ac:dyDescent="0.25">
      <c r="A8" s="19">
        <v>7</v>
      </c>
      <c r="B8" s="18">
        <v>303</v>
      </c>
      <c r="C8" s="23">
        <v>3</v>
      </c>
      <c r="D8" s="63" t="s">
        <v>19</v>
      </c>
      <c r="E8" s="93">
        <v>569</v>
      </c>
      <c r="F8" s="67">
        <v>0</v>
      </c>
      <c r="G8" s="92">
        <f t="shared" si="0"/>
        <v>569</v>
      </c>
      <c r="H8" s="63">
        <f t="shared" si="1"/>
        <v>625.90000000000009</v>
      </c>
      <c r="I8" s="53">
        <v>26160</v>
      </c>
      <c r="J8" s="81">
        <f t="shared" si="2"/>
        <v>14885040</v>
      </c>
      <c r="K8" s="82">
        <f t="shared" si="3"/>
        <v>16075843</v>
      </c>
      <c r="L8" s="83">
        <f t="shared" si="4"/>
        <v>33500</v>
      </c>
      <c r="M8" s="84">
        <f t="shared" si="5"/>
        <v>1877700.0000000002</v>
      </c>
      <c r="N8" s="97" t="s">
        <v>44</v>
      </c>
    </row>
    <row r="9" spans="1:14" x14ac:dyDescent="0.25">
      <c r="A9" s="19">
        <v>8</v>
      </c>
      <c r="B9" s="18">
        <v>304</v>
      </c>
      <c r="C9" s="23">
        <v>3</v>
      </c>
      <c r="D9" s="63" t="s">
        <v>15</v>
      </c>
      <c r="E9" s="93">
        <v>391</v>
      </c>
      <c r="F9" s="67">
        <v>0</v>
      </c>
      <c r="G9" s="92">
        <f t="shared" si="0"/>
        <v>391</v>
      </c>
      <c r="H9" s="63">
        <f t="shared" si="1"/>
        <v>430.1</v>
      </c>
      <c r="I9" s="53">
        <v>26160</v>
      </c>
      <c r="J9" s="81">
        <f t="shared" si="2"/>
        <v>10228560</v>
      </c>
      <c r="K9" s="82">
        <f t="shared" si="3"/>
        <v>11046845</v>
      </c>
      <c r="L9" s="83">
        <f t="shared" si="4"/>
        <v>23000</v>
      </c>
      <c r="M9" s="84">
        <f t="shared" si="5"/>
        <v>1290300</v>
      </c>
      <c r="N9" s="97" t="s">
        <v>44</v>
      </c>
    </row>
    <row r="10" spans="1:14" x14ac:dyDescent="0.25">
      <c r="A10" s="19">
        <v>9</v>
      </c>
      <c r="B10" s="18">
        <v>305</v>
      </c>
      <c r="C10" s="23">
        <v>3</v>
      </c>
      <c r="D10" s="63" t="s">
        <v>15</v>
      </c>
      <c r="E10" s="93">
        <v>397</v>
      </c>
      <c r="F10" s="67">
        <v>0</v>
      </c>
      <c r="G10" s="92">
        <f t="shared" si="0"/>
        <v>397</v>
      </c>
      <c r="H10" s="63">
        <f t="shared" si="1"/>
        <v>436.70000000000005</v>
      </c>
      <c r="I10" s="53">
        <v>26160</v>
      </c>
      <c r="J10" s="81">
        <f t="shared" si="2"/>
        <v>10385520</v>
      </c>
      <c r="K10" s="82">
        <f t="shared" si="3"/>
        <v>11216362</v>
      </c>
      <c r="L10" s="83">
        <f t="shared" si="4"/>
        <v>23500</v>
      </c>
      <c r="M10" s="84">
        <f t="shared" si="5"/>
        <v>1310100.0000000002</v>
      </c>
      <c r="N10" s="97" t="s">
        <v>44</v>
      </c>
    </row>
    <row r="11" spans="1:14" x14ac:dyDescent="0.25">
      <c r="A11" s="19">
        <v>10</v>
      </c>
      <c r="B11" s="18">
        <v>306</v>
      </c>
      <c r="C11" s="23">
        <v>3</v>
      </c>
      <c r="D11" s="63" t="s">
        <v>15</v>
      </c>
      <c r="E11" s="93">
        <v>396</v>
      </c>
      <c r="F11" s="67">
        <v>0</v>
      </c>
      <c r="G11" s="92">
        <f t="shared" si="0"/>
        <v>396</v>
      </c>
      <c r="H11" s="63">
        <f t="shared" si="1"/>
        <v>435.6</v>
      </c>
      <c r="I11" s="53">
        <v>26160</v>
      </c>
      <c r="J11" s="81">
        <f t="shared" si="2"/>
        <v>10359360</v>
      </c>
      <c r="K11" s="82">
        <f t="shared" si="3"/>
        <v>11188109</v>
      </c>
      <c r="L11" s="83">
        <f t="shared" si="4"/>
        <v>23500</v>
      </c>
      <c r="M11" s="84">
        <f t="shared" si="5"/>
        <v>1306800</v>
      </c>
      <c r="N11" s="97" t="s">
        <v>44</v>
      </c>
    </row>
    <row r="12" spans="1:14" s="1" customFormat="1" x14ac:dyDescent="0.25">
      <c r="A12" s="19">
        <v>11</v>
      </c>
      <c r="B12" s="18">
        <v>403</v>
      </c>
      <c r="C12" s="23">
        <v>4</v>
      </c>
      <c r="D12" s="63" t="s">
        <v>19</v>
      </c>
      <c r="E12" s="93">
        <v>569</v>
      </c>
      <c r="F12" s="67">
        <v>0</v>
      </c>
      <c r="G12" s="92">
        <f t="shared" si="0"/>
        <v>569</v>
      </c>
      <c r="H12" s="63">
        <f t="shared" si="1"/>
        <v>625.90000000000009</v>
      </c>
      <c r="I12" s="53">
        <v>26240</v>
      </c>
      <c r="J12" s="81">
        <f t="shared" si="2"/>
        <v>14930560</v>
      </c>
      <c r="K12" s="82">
        <f t="shared" si="3"/>
        <v>16125005</v>
      </c>
      <c r="L12" s="83">
        <f t="shared" si="4"/>
        <v>33500</v>
      </c>
      <c r="M12" s="84">
        <f t="shared" si="5"/>
        <v>1877700.0000000002</v>
      </c>
      <c r="N12" s="97" t="s">
        <v>44</v>
      </c>
    </row>
    <row r="13" spans="1:14" s="1" customFormat="1" x14ac:dyDescent="0.25">
      <c r="A13" s="19">
        <v>12</v>
      </c>
      <c r="B13" s="18">
        <v>404</v>
      </c>
      <c r="C13" s="23">
        <v>4</v>
      </c>
      <c r="D13" s="63" t="s">
        <v>15</v>
      </c>
      <c r="E13" s="93">
        <v>391</v>
      </c>
      <c r="F13" s="67">
        <v>0</v>
      </c>
      <c r="G13" s="92">
        <f t="shared" si="0"/>
        <v>391</v>
      </c>
      <c r="H13" s="63">
        <f t="shared" si="1"/>
        <v>430.1</v>
      </c>
      <c r="I13" s="53">
        <v>26240</v>
      </c>
      <c r="J13" s="81">
        <f t="shared" si="2"/>
        <v>10259840</v>
      </c>
      <c r="K13" s="82">
        <f t="shared" si="3"/>
        <v>11080627</v>
      </c>
      <c r="L13" s="83">
        <f t="shared" si="4"/>
        <v>23000</v>
      </c>
      <c r="M13" s="84">
        <f t="shared" si="5"/>
        <v>1290300</v>
      </c>
      <c r="N13" s="97" t="s">
        <v>44</v>
      </c>
    </row>
    <row r="14" spans="1:14" s="1" customFormat="1" x14ac:dyDescent="0.25">
      <c r="A14" s="19">
        <v>13</v>
      </c>
      <c r="B14" s="18">
        <v>405</v>
      </c>
      <c r="C14" s="23">
        <v>4</v>
      </c>
      <c r="D14" s="63" t="s">
        <v>15</v>
      </c>
      <c r="E14" s="93">
        <v>397</v>
      </c>
      <c r="F14" s="67">
        <v>0</v>
      </c>
      <c r="G14" s="92">
        <f t="shared" si="0"/>
        <v>397</v>
      </c>
      <c r="H14" s="63">
        <f t="shared" si="1"/>
        <v>436.70000000000005</v>
      </c>
      <c r="I14" s="53">
        <v>26240</v>
      </c>
      <c r="J14" s="81">
        <f t="shared" si="2"/>
        <v>10417280</v>
      </c>
      <c r="K14" s="82">
        <f t="shared" si="3"/>
        <v>11250662</v>
      </c>
      <c r="L14" s="83">
        <f t="shared" si="4"/>
        <v>23500</v>
      </c>
      <c r="M14" s="84">
        <f t="shared" si="5"/>
        <v>1310100.0000000002</v>
      </c>
      <c r="N14" s="97" t="s">
        <v>44</v>
      </c>
    </row>
    <row r="15" spans="1:14" s="1" customFormat="1" x14ac:dyDescent="0.25">
      <c r="A15" s="19">
        <v>14</v>
      </c>
      <c r="B15" s="18">
        <v>406</v>
      </c>
      <c r="C15" s="23">
        <v>4</v>
      </c>
      <c r="D15" s="63" t="s">
        <v>15</v>
      </c>
      <c r="E15" s="93">
        <v>396</v>
      </c>
      <c r="F15" s="67">
        <v>0</v>
      </c>
      <c r="G15" s="92">
        <f t="shared" si="0"/>
        <v>396</v>
      </c>
      <c r="H15" s="63">
        <f t="shared" si="1"/>
        <v>435.6</v>
      </c>
      <c r="I15" s="53">
        <v>26240</v>
      </c>
      <c r="J15" s="81">
        <f t="shared" si="2"/>
        <v>10391040</v>
      </c>
      <c r="K15" s="82">
        <f t="shared" si="3"/>
        <v>11222323</v>
      </c>
      <c r="L15" s="83">
        <f t="shared" si="4"/>
        <v>23500</v>
      </c>
      <c r="M15" s="84">
        <f t="shared" si="5"/>
        <v>1306800</v>
      </c>
      <c r="N15" s="97" t="s">
        <v>44</v>
      </c>
    </row>
    <row r="16" spans="1:14" s="1" customFormat="1" x14ac:dyDescent="0.25">
      <c r="A16" s="19">
        <v>15</v>
      </c>
      <c r="B16" s="18">
        <v>503</v>
      </c>
      <c r="C16" s="23">
        <v>5</v>
      </c>
      <c r="D16" s="63" t="s">
        <v>19</v>
      </c>
      <c r="E16" s="93">
        <v>569</v>
      </c>
      <c r="F16" s="67">
        <v>0</v>
      </c>
      <c r="G16" s="92">
        <f t="shared" si="0"/>
        <v>569</v>
      </c>
      <c r="H16" s="63">
        <f t="shared" si="1"/>
        <v>625.90000000000009</v>
      </c>
      <c r="I16" s="53">
        <v>26320</v>
      </c>
      <c r="J16" s="81">
        <f t="shared" si="2"/>
        <v>14976080</v>
      </c>
      <c r="K16" s="82">
        <f t="shared" si="3"/>
        <v>16174166</v>
      </c>
      <c r="L16" s="83">
        <f t="shared" si="4"/>
        <v>33500</v>
      </c>
      <c r="M16" s="84">
        <f t="shared" si="5"/>
        <v>1877700.0000000002</v>
      </c>
      <c r="N16" s="97" t="s">
        <v>44</v>
      </c>
    </row>
    <row r="17" spans="1:14" s="1" customFormat="1" x14ac:dyDescent="0.25">
      <c r="A17" s="19">
        <v>16</v>
      </c>
      <c r="B17" s="18">
        <v>504</v>
      </c>
      <c r="C17" s="23">
        <v>5</v>
      </c>
      <c r="D17" s="63" t="s">
        <v>15</v>
      </c>
      <c r="E17" s="93">
        <v>391</v>
      </c>
      <c r="F17" s="67">
        <v>0</v>
      </c>
      <c r="G17" s="92">
        <f t="shared" si="0"/>
        <v>391</v>
      </c>
      <c r="H17" s="63">
        <f t="shared" si="1"/>
        <v>430.1</v>
      </c>
      <c r="I17" s="53">
        <v>26320</v>
      </c>
      <c r="J17" s="81">
        <f t="shared" si="2"/>
        <v>10291120</v>
      </c>
      <c r="K17" s="82">
        <f t="shared" si="3"/>
        <v>11114410</v>
      </c>
      <c r="L17" s="83">
        <f t="shared" si="4"/>
        <v>23000</v>
      </c>
      <c r="M17" s="84">
        <f t="shared" si="5"/>
        <v>1290300</v>
      </c>
      <c r="N17" s="97" t="s">
        <v>44</v>
      </c>
    </row>
    <row r="18" spans="1:14" s="1" customFormat="1" x14ac:dyDescent="0.25">
      <c r="A18" s="19">
        <v>17</v>
      </c>
      <c r="B18" s="18">
        <v>505</v>
      </c>
      <c r="C18" s="23">
        <v>5</v>
      </c>
      <c r="D18" s="63" t="s">
        <v>15</v>
      </c>
      <c r="E18" s="93">
        <v>397</v>
      </c>
      <c r="F18" s="67">
        <v>0</v>
      </c>
      <c r="G18" s="92">
        <f t="shared" si="0"/>
        <v>397</v>
      </c>
      <c r="H18" s="63">
        <f t="shared" si="1"/>
        <v>436.70000000000005</v>
      </c>
      <c r="I18" s="53">
        <v>26320</v>
      </c>
      <c r="J18" s="81">
        <f t="shared" si="2"/>
        <v>10449040</v>
      </c>
      <c r="K18" s="82">
        <f t="shared" si="3"/>
        <v>11284963</v>
      </c>
      <c r="L18" s="83">
        <f t="shared" si="4"/>
        <v>23500</v>
      </c>
      <c r="M18" s="84">
        <f t="shared" si="5"/>
        <v>1310100.0000000002</v>
      </c>
      <c r="N18" s="97" t="s">
        <v>44</v>
      </c>
    </row>
    <row r="19" spans="1:14" s="1" customFormat="1" x14ac:dyDescent="0.25">
      <c r="A19" s="19">
        <v>18</v>
      </c>
      <c r="B19" s="18">
        <v>506</v>
      </c>
      <c r="C19" s="23">
        <v>5</v>
      </c>
      <c r="D19" s="63" t="s">
        <v>15</v>
      </c>
      <c r="E19" s="93">
        <v>396</v>
      </c>
      <c r="F19" s="67">
        <v>0</v>
      </c>
      <c r="G19" s="92">
        <f t="shared" si="0"/>
        <v>396</v>
      </c>
      <c r="H19" s="63">
        <f t="shared" si="1"/>
        <v>435.6</v>
      </c>
      <c r="I19" s="53">
        <v>26320</v>
      </c>
      <c r="J19" s="81">
        <f t="shared" si="2"/>
        <v>10422720</v>
      </c>
      <c r="K19" s="82">
        <f t="shared" si="3"/>
        <v>11256538</v>
      </c>
      <c r="L19" s="83">
        <f t="shared" si="4"/>
        <v>23500</v>
      </c>
      <c r="M19" s="84">
        <f t="shared" si="5"/>
        <v>1306800</v>
      </c>
      <c r="N19" s="97" t="s">
        <v>44</v>
      </c>
    </row>
    <row r="20" spans="1:14" s="1" customFormat="1" x14ac:dyDescent="0.25">
      <c r="A20" s="19">
        <v>19</v>
      </c>
      <c r="B20" s="18">
        <v>603</v>
      </c>
      <c r="C20" s="23">
        <v>6</v>
      </c>
      <c r="D20" s="63" t="s">
        <v>19</v>
      </c>
      <c r="E20" s="93">
        <v>569</v>
      </c>
      <c r="F20" s="67">
        <v>0</v>
      </c>
      <c r="G20" s="92">
        <f t="shared" si="0"/>
        <v>569</v>
      </c>
      <c r="H20" s="63">
        <f t="shared" si="1"/>
        <v>625.90000000000009</v>
      </c>
      <c r="I20" s="53">
        <v>26400</v>
      </c>
      <c r="J20" s="81">
        <f t="shared" si="2"/>
        <v>15021600</v>
      </c>
      <c r="K20" s="82">
        <f t="shared" si="3"/>
        <v>16223328</v>
      </c>
      <c r="L20" s="83">
        <f t="shared" si="4"/>
        <v>34000</v>
      </c>
      <c r="M20" s="84">
        <f t="shared" si="5"/>
        <v>1877700.0000000002</v>
      </c>
      <c r="N20" s="97" t="s">
        <v>44</v>
      </c>
    </row>
    <row r="21" spans="1:14" s="1" customFormat="1" x14ac:dyDescent="0.25">
      <c r="A21" s="19">
        <v>20</v>
      </c>
      <c r="B21" s="18">
        <v>604</v>
      </c>
      <c r="C21" s="23">
        <v>6</v>
      </c>
      <c r="D21" s="63" t="s">
        <v>15</v>
      </c>
      <c r="E21" s="93">
        <v>391</v>
      </c>
      <c r="F21" s="67">
        <v>0</v>
      </c>
      <c r="G21" s="92">
        <f t="shared" si="0"/>
        <v>391</v>
      </c>
      <c r="H21" s="63">
        <f t="shared" si="1"/>
        <v>430.1</v>
      </c>
      <c r="I21" s="53">
        <v>26400</v>
      </c>
      <c r="J21" s="81">
        <f t="shared" si="2"/>
        <v>10322400</v>
      </c>
      <c r="K21" s="82">
        <f t="shared" si="3"/>
        <v>11148192</v>
      </c>
      <c r="L21" s="83">
        <f t="shared" si="4"/>
        <v>23000</v>
      </c>
      <c r="M21" s="84">
        <f t="shared" si="5"/>
        <v>1290300</v>
      </c>
      <c r="N21" s="97" t="s">
        <v>44</v>
      </c>
    </row>
    <row r="22" spans="1:14" s="1" customFormat="1" x14ac:dyDescent="0.25">
      <c r="A22" s="19">
        <v>21</v>
      </c>
      <c r="B22" s="18">
        <v>605</v>
      </c>
      <c r="C22" s="23">
        <v>6</v>
      </c>
      <c r="D22" s="63" t="s">
        <v>15</v>
      </c>
      <c r="E22" s="93">
        <v>397</v>
      </c>
      <c r="F22" s="67">
        <v>0</v>
      </c>
      <c r="G22" s="92">
        <f t="shared" si="0"/>
        <v>397</v>
      </c>
      <c r="H22" s="63">
        <f t="shared" si="1"/>
        <v>436.70000000000005</v>
      </c>
      <c r="I22" s="53">
        <v>26400</v>
      </c>
      <c r="J22" s="81">
        <f t="shared" si="2"/>
        <v>10480800</v>
      </c>
      <c r="K22" s="82">
        <f t="shared" si="3"/>
        <v>11319264</v>
      </c>
      <c r="L22" s="83">
        <f t="shared" si="4"/>
        <v>23500</v>
      </c>
      <c r="M22" s="84">
        <f t="shared" si="5"/>
        <v>1310100.0000000002</v>
      </c>
      <c r="N22" s="97" t="s">
        <v>44</v>
      </c>
    </row>
    <row r="23" spans="1:14" s="1" customFormat="1" x14ac:dyDescent="0.25">
      <c r="A23" s="19">
        <v>22</v>
      </c>
      <c r="B23" s="18">
        <v>606</v>
      </c>
      <c r="C23" s="23">
        <v>6</v>
      </c>
      <c r="D23" s="63" t="s">
        <v>15</v>
      </c>
      <c r="E23" s="93">
        <v>396</v>
      </c>
      <c r="F23" s="67">
        <v>0</v>
      </c>
      <c r="G23" s="92">
        <f t="shared" si="0"/>
        <v>396</v>
      </c>
      <c r="H23" s="63">
        <f t="shared" si="1"/>
        <v>435.6</v>
      </c>
      <c r="I23" s="53">
        <v>26400</v>
      </c>
      <c r="J23" s="81">
        <f t="shared" si="2"/>
        <v>10454400</v>
      </c>
      <c r="K23" s="82">
        <f t="shared" si="3"/>
        <v>11290752</v>
      </c>
      <c r="L23" s="83">
        <f t="shared" si="4"/>
        <v>23500</v>
      </c>
      <c r="M23" s="84">
        <f t="shared" si="5"/>
        <v>1306800</v>
      </c>
      <c r="N23" s="97" t="s">
        <v>44</v>
      </c>
    </row>
    <row r="24" spans="1:14" s="1" customFormat="1" x14ac:dyDescent="0.25">
      <c r="A24" s="19">
        <v>23</v>
      </c>
      <c r="B24" s="18">
        <v>703</v>
      </c>
      <c r="C24" s="23">
        <v>7</v>
      </c>
      <c r="D24" s="63" t="s">
        <v>19</v>
      </c>
      <c r="E24" s="93">
        <v>569</v>
      </c>
      <c r="F24" s="67">
        <v>0</v>
      </c>
      <c r="G24" s="92">
        <f t="shared" si="0"/>
        <v>569</v>
      </c>
      <c r="H24" s="63">
        <f t="shared" si="1"/>
        <v>625.90000000000009</v>
      </c>
      <c r="I24" s="53">
        <v>26480</v>
      </c>
      <c r="J24" s="81">
        <f t="shared" si="2"/>
        <v>15067120</v>
      </c>
      <c r="K24" s="82">
        <f t="shared" si="3"/>
        <v>16272490</v>
      </c>
      <c r="L24" s="83">
        <f t="shared" si="4"/>
        <v>34000</v>
      </c>
      <c r="M24" s="84">
        <f t="shared" si="5"/>
        <v>1877700.0000000002</v>
      </c>
      <c r="N24" s="97" t="s">
        <v>44</v>
      </c>
    </row>
    <row r="25" spans="1:14" s="1" customFormat="1" x14ac:dyDescent="0.25">
      <c r="A25" s="19">
        <v>24</v>
      </c>
      <c r="B25" s="18">
        <v>704</v>
      </c>
      <c r="C25" s="23">
        <v>7</v>
      </c>
      <c r="D25" s="63" t="s">
        <v>15</v>
      </c>
      <c r="E25" s="93">
        <v>391</v>
      </c>
      <c r="F25" s="67">
        <v>0</v>
      </c>
      <c r="G25" s="92">
        <f t="shared" si="0"/>
        <v>391</v>
      </c>
      <c r="H25" s="63">
        <f t="shared" si="1"/>
        <v>430.1</v>
      </c>
      <c r="I25" s="53">
        <v>26480</v>
      </c>
      <c r="J25" s="81">
        <f t="shared" si="2"/>
        <v>10353680</v>
      </c>
      <c r="K25" s="82">
        <f t="shared" si="3"/>
        <v>11181974</v>
      </c>
      <c r="L25" s="83">
        <f t="shared" si="4"/>
        <v>23500</v>
      </c>
      <c r="M25" s="84">
        <f t="shared" si="5"/>
        <v>1290300</v>
      </c>
      <c r="N25" s="97" t="s">
        <v>44</v>
      </c>
    </row>
    <row r="26" spans="1:14" s="1" customFormat="1" x14ac:dyDescent="0.25">
      <c r="A26" s="19">
        <v>25</v>
      </c>
      <c r="B26" s="18">
        <v>705</v>
      </c>
      <c r="C26" s="23">
        <v>7</v>
      </c>
      <c r="D26" s="63" t="s">
        <v>15</v>
      </c>
      <c r="E26" s="93">
        <v>397</v>
      </c>
      <c r="F26" s="67">
        <v>0</v>
      </c>
      <c r="G26" s="92">
        <f t="shared" si="0"/>
        <v>397</v>
      </c>
      <c r="H26" s="63">
        <f t="shared" si="1"/>
        <v>436.70000000000005</v>
      </c>
      <c r="I26" s="53">
        <v>26480</v>
      </c>
      <c r="J26" s="81">
        <f t="shared" si="2"/>
        <v>10512560</v>
      </c>
      <c r="K26" s="82">
        <f t="shared" si="3"/>
        <v>11353565</v>
      </c>
      <c r="L26" s="83">
        <f t="shared" si="4"/>
        <v>23500</v>
      </c>
      <c r="M26" s="84">
        <f t="shared" si="5"/>
        <v>1310100.0000000002</v>
      </c>
      <c r="N26" s="97" t="s">
        <v>44</v>
      </c>
    </row>
    <row r="27" spans="1:14" s="1" customFormat="1" x14ac:dyDescent="0.25">
      <c r="A27" s="19">
        <v>26</v>
      </c>
      <c r="B27" s="18">
        <v>706</v>
      </c>
      <c r="C27" s="23">
        <v>7</v>
      </c>
      <c r="D27" s="63" t="s">
        <v>15</v>
      </c>
      <c r="E27" s="93">
        <v>396</v>
      </c>
      <c r="F27" s="67">
        <v>0</v>
      </c>
      <c r="G27" s="92">
        <f t="shared" si="0"/>
        <v>396</v>
      </c>
      <c r="H27" s="63">
        <f t="shared" si="1"/>
        <v>435.6</v>
      </c>
      <c r="I27" s="53">
        <v>26480</v>
      </c>
      <c r="J27" s="81">
        <f t="shared" si="2"/>
        <v>10486080</v>
      </c>
      <c r="K27" s="82">
        <f t="shared" si="3"/>
        <v>11324966</v>
      </c>
      <c r="L27" s="83">
        <f t="shared" si="4"/>
        <v>23500</v>
      </c>
      <c r="M27" s="84">
        <f t="shared" si="5"/>
        <v>1306800</v>
      </c>
      <c r="N27" s="97" t="s">
        <v>44</v>
      </c>
    </row>
    <row r="28" spans="1:14" s="1" customFormat="1" x14ac:dyDescent="0.25">
      <c r="A28" s="19">
        <v>27</v>
      </c>
      <c r="B28" s="24">
        <v>804</v>
      </c>
      <c r="C28" s="24">
        <v>8</v>
      </c>
      <c r="D28" s="63" t="s">
        <v>15</v>
      </c>
      <c r="E28" s="93">
        <v>391</v>
      </c>
      <c r="F28" s="67">
        <v>0</v>
      </c>
      <c r="G28" s="92">
        <f t="shared" si="0"/>
        <v>391</v>
      </c>
      <c r="H28" s="63">
        <f t="shared" si="1"/>
        <v>430.1</v>
      </c>
      <c r="I28" s="53">
        <v>26560</v>
      </c>
      <c r="J28" s="81">
        <f t="shared" si="2"/>
        <v>10384960</v>
      </c>
      <c r="K28" s="82">
        <f t="shared" si="3"/>
        <v>11215757</v>
      </c>
      <c r="L28" s="83">
        <f t="shared" si="4"/>
        <v>23500</v>
      </c>
      <c r="M28" s="84">
        <f t="shared" si="5"/>
        <v>1290300</v>
      </c>
      <c r="N28" s="97" t="s">
        <v>44</v>
      </c>
    </row>
    <row r="29" spans="1:14" s="1" customFormat="1" x14ac:dyDescent="0.25">
      <c r="A29" s="19">
        <v>28</v>
      </c>
      <c r="B29" s="24">
        <v>805</v>
      </c>
      <c r="C29" s="24">
        <v>8</v>
      </c>
      <c r="D29" s="63" t="s">
        <v>15</v>
      </c>
      <c r="E29" s="93">
        <v>397</v>
      </c>
      <c r="F29" s="67">
        <v>0</v>
      </c>
      <c r="G29" s="92">
        <f t="shared" si="0"/>
        <v>397</v>
      </c>
      <c r="H29" s="63">
        <f t="shared" si="1"/>
        <v>436.70000000000005</v>
      </c>
      <c r="I29" s="53">
        <v>26560</v>
      </c>
      <c r="J29" s="81">
        <f t="shared" si="2"/>
        <v>10544320</v>
      </c>
      <c r="K29" s="82">
        <f t="shared" si="3"/>
        <v>11387866</v>
      </c>
      <c r="L29" s="83">
        <f t="shared" si="4"/>
        <v>23500</v>
      </c>
      <c r="M29" s="84">
        <f t="shared" si="5"/>
        <v>1310100.0000000002</v>
      </c>
      <c r="N29" s="97" t="s">
        <v>44</v>
      </c>
    </row>
    <row r="30" spans="1:14" s="1" customFormat="1" x14ac:dyDescent="0.25">
      <c r="A30" s="19">
        <v>29</v>
      </c>
      <c r="B30" s="24">
        <v>806</v>
      </c>
      <c r="C30" s="24">
        <v>8</v>
      </c>
      <c r="D30" s="63" t="s">
        <v>15</v>
      </c>
      <c r="E30" s="93">
        <v>396</v>
      </c>
      <c r="F30" s="67">
        <v>0</v>
      </c>
      <c r="G30" s="92">
        <f t="shared" si="0"/>
        <v>396</v>
      </c>
      <c r="H30" s="63">
        <f t="shared" si="1"/>
        <v>435.6</v>
      </c>
      <c r="I30" s="53">
        <v>26560</v>
      </c>
      <c r="J30" s="81">
        <f t="shared" si="2"/>
        <v>10517760</v>
      </c>
      <c r="K30" s="82">
        <f t="shared" si="3"/>
        <v>11359181</v>
      </c>
      <c r="L30" s="83">
        <f t="shared" si="4"/>
        <v>23500</v>
      </c>
      <c r="M30" s="84">
        <f t="shared" si="5"/>
        <v>1306800</v>
      </c>
      <c r="N30" s="97" t="s">
        <v>44</v>
      </c>
    </row>
    <row r="31" spans="1:14" s="1" customFormat="1" x14ac:dyDescent="0.25">
      <c r="A31" s="19">
        <v>30</v>
      </c>
      <c r="B31" s="24">
        <v>903</v>
      </c>
      <c r="C31" s="24">
        <v>9</v>
      </c>
      <c r="D31" s="63" t="s">
        <v>19</v>
      </c>
      <c r="E31" s="93">
        <v>569</v>
      </c>
      <c r="F31" s="67">
        <v>0</v>
      </c>
      <c r="G31" s="92">
        <f t="shared" si="0"/>
        <v>569</v>
      </c>
      <c r="H31" s="63">
        <f t="shared" si="1"/>
        <v>625.90000000000009</v>
      </c>
      <c r="I31" s="53">
        <v>26640</v>
      </c>
      <c r="J31" s="81">
        <f t="shared" si="2"/>
        <v>15158160</v>
      </c>
      <c r="K31" s="82">
        <f t="shared" si="3"/>
        <v>16370813</v>
      </c>
      <c r="L31" s="83">
        <f t="shared" si="4"/>
        <v>34000</v>
      </c>
      <c r="M31" s="84">
        <f t="shared" si="5"/>
        <v>1877700.0000000002</v>
      </c>
      <c r="N31" s="97" t="s">
        <v>44</v>
      </c>
    </row>
    <row r="32" spans="1:14" s="1" customFormat="1" x14ac:dyDescent="0.25">
      <c r="A32" s="19">
        <v>31</v>
      </c>
      <c r="B32" s="24">
        <v>904</v>
      </c>
      <c r="C32" s="24">
        <v>9</v>
      </c>
      <c r="D32" s="63" t="s">
        <v>15</v>
      </c>
      <c r="E32" s="93">
        <v>391</v>
      </c>
      <c r="F32" s="67">
        <v>0</v>
      </c>
      <c r="G32" s="92">
        <f t="shared" si="0"/>
        <v>391</v>
      </c>
      <c r="H32" s="63">
        <f t="shared" si="1"/>
        <v>430.1</v>
      </c>
      <c r="I32" s="53">
        <v>26640</v>
      </c>
      <c r="J32" s="81">
        <f t="shared" si="2"/>
        <v>10416240</v>
      </c>
      <c r="K32" s="82">
        <f t="shared" si="3"/>
        <v>11249539</v>
      </c>
      <c r="L32" s="83">
        <f t="shared" si="4"/>
        <v>23500</v>
      </c>
      <c r="M32" s="84">
        <f t="shared" si="5"/>
        <v>1290300</v>
      </c>
      <c r="N32" s="97" t="s">
        <v>44</v>
      </c>
    </row>
    <row r="33" spans="1:14" s="1" customFormat="1" x14ac:dyDescent="0.25">
      <c r="A33" s="19">
        <v>32</v>
      </c>
      <c r="B33" s="24">
        <v>905</v>
      </c>
      <c r="C33" s="24">
        <v>9</v>
      </c>
      <c r="D33" s="63" t="s">
        <v>15</v>
      </c>
      <c r="E33" s="93">
        <v>397</v>
      </c>
      <c r="F33" s="67">
        <v>0</v>
      </c>
      <c r="G33" s="92">
        <f t="shared" si="0"/>
        <v>397</v>
      </c>
      <c r="H33" s="63">
        <f t="shared" si="1"/>
        <v>436.70000000000005</v>
      </c>
      <c r="I33" s="53">
        <v>26640</v>
      </c>
      <c r="J33" s="81">
        <f t="shared" si="2"/>
        <v>10576080</v>
      </c>
      <c r="K33" s="82">
        <f t="shared" si="3"/>
        <v>11422166</v>
      </c>
      <c r="L33" s="83">
        <f t="shared" si="4"/>
        <v>24000</v>
      </c>
      <c r="M33" s="84">
        <f t="shared" si="5"/>
        <v>1310100.0000000002</v>
      </c>
      <c r="N33" s="97" t="s">
        <v>44</v>
      </c>
    </row>
    <row r="34" spans="1:14" s="1" customFormat="1" x14ac:dyDescent="0.25">
      <c r="A34" s="19">
        <v>33</v>
      </c>
      <c r="B34" s="24">
        <v>906</v>
      </c>
      <c r="C34" s="24">
        <v>9</v>
      </c>
      <c r="D34" s="63" t="s">
        <v>15</v>
      </c>
      <c r="E34" s="93">
        <v>396</v>
      </c>
      <c r="F34" s="67">
        <v>0</v>
      </c>
      <c r="G34" s="92">
        <f t="shared" si="0"/>
        <v>396</v>
      </c>
      <c r="H34" s="63">
        <f t="shared" si="1"/>
        <v>435.6</v>
      </c>
      <c r="I34" s="53">
        <v>26640</v>
      </c>
      <c r="J34" s="81">
        <f t="shared" si="2"/>
        <v>10549440</v>
      </c>
      <c r="K34" s="82">
        <f t="shared" si="3"/>
        <v>11393395</v>
      </c>
      <c r="L34" s="83">
        <f t="shared" si="4"/>
        <v>23500</v>
      </c>
      <c r="M34" s="84">
        <f t="shared" si="5"/>
        <v>1306800</v>
      </c>
      <c r="N34" s="97" t="s">
        <v>44</v>
      </c>
    </row>
    <row r="35" spans="1:14" s="1" customFormat="1" x14ac:dyDescent="0.25">
      <c r="A35" s="19">
        <v>34</v>
      </c>
      <c r="B35" s="24">
        <v>1003</v>
      </c>
      <c r="C35" s="24">
        <v>10</v>
      </c>
      <c r="D35" s="63" t="s">
        <v>19</v>
      </c>
      <c r="E35" s="93">
        <v>569</v>
      </c>
      <c r="F35" s="67">
        <v>0</v>
      </c>
      <c r="G35" s="92">
        <f t="shared" si="0"/>
        <v>569</v>
      </c>
      <c r="H35" s="63">
        <f t="shared" si="1"/>
        <v>625.90000000000009</v>
      </c>
      <c r="I35" s="53">
        <v>26720</v>
      </c>
      <c r="J35" s="81">
        <f t="shared" si="2"/>
        <v>15203680</v>
      </c>
      <c r="K35" s="82">
        <f t="shared" si="3"/>
        <v>16419974</v>
      </c>
      <c r="L35" s="83">
        <f t="shared" si="4"/>
        <v>34000</v>
      </c>
      <c r="M35" s="84">
        <f t="shared" si="5"/>
        <v>1877700.0000000002</v>
      </c>
      <c r="N35" s="97" t="s">
        <v>44</v>
      </c>
    </row>
    <row r="36" spans="1:14" s="1" customFormat="1" x14ac:dyDescent="0.25">
      <c r="A36" s="19">
        <v>35</v>
      </c>
      <c r="B36" s="24">
        <v>1004</v>
      </c>
      <c r="C36" s="24">
        <v>10</v>
      </c>
      <c r="D36" s="63" t="s">
        <v>15</v>
      </c>
      <c r="E36" s="93">
        <v>391</v>
      </c>
      <c r="F36" s="67">
        <v>0</v>
      </c>
      <c r="G36" s="92">
        <f t="shared" si="0"/>
        <v>391</v>
      </c>
      <c r="H36" s="63">
        <f t="shared" si="1"/>
        <v>430.1</v>
      </c>
      <c r="I36" s="53">
        <v>26720</v>
      </c>
      <c r="J36" s="81">
        <f t="shared" si="2"/>
        <v>10447520</v>
      </c>
      <c r="K36" s="82">
        <f t="shared" si="3"/>
        <v>11283322</v>
      </c>
      <c r="L36" s="83">
        <f t="shared" si="4"/>
        <v>23500</v>
      </c>
      <c r="M36" s="84">
        <f t="shared" si="5"/>
        <v>1290300</v>
      </c>
      <c r="N36" s="97" t="s">
        <v>44</v>
      </c>
    </row>
    <row r="37" spans="1:14" s="1" customFormat="1" x14ac:dyDescent="0.25">
      <c r="A37" s="19">
        <v>36</v>
      </c>
      <c r="B37" s="24">
        <v>1005</v>
      </c>
      <c r="C37" s="24">
        <v>10</v>
      </c>
      <c r="D37" s="63" t="s">
        <v>15</v>
      </c>
      <c r="E37" s="93">
        <v>397</v>
      </c>
      <c r="F37" s="67">
        <v>0</v>
      </c>
      <c r="G37" s="92">
        <f t="shared" si="0"/>
        <v>397</v>
      </c>
      <c r="H37" s="63">
        <f t="shared" si="1"/>
        <v>436.70000000000005</v>
      </c>
      <c r="I37" s="53">
        <v>26720</v>
      </c>
      <c r="J37" s="81">
        <f t="shared" si="2"/>
        <v>10607840</v>
      </c>
      <c r="K37" s="82">
        <f t="shared" si="3"/>
        <v>11456467</v>
      </c>
      <c r="L37" s="83">
        <f t="shared" si="4"/>
        <v>24000</v>
      </c>
      <c r="M37" s="84">
        <f t="shared" si="5"/>
        <v>1310100.0000000002</v>
      </c>
      <c r="N37" s="97" t="s">
        <v>44</v>
      </c>
    </row>
    <row r="38" spans="1:14" s="1" customFormat="1" x14ac:dyDescent="0.25">
      <c r="A38" s="19">
        <v>37</v>
      </c>
      <c r="B38" s="24">
        <v>1006</v>
      </c>
      <c r="C38" s="24">
        <v>10</v>
      </c>
      <c r="D38" s="63" t="s">
        <v>15</v>
      </c>
      <c r="E38" s="93">
        <v>396</v>
      </c>
      <c r="F38" s="67">
        <v>0</v>
      </c>
      <c r="G38" s="92">
        <f t="shared" si="0"/>
        <v>396</v>
      </c>
      <c r="H38" s="63">
        <f t="shared" si="1"/>
        <v>435.6</v>
      </c>
      <c r="I38" s="53">
        <v>26720</v>
      </c>
      <c r="J38" s="81">
        <f t="shared" si="2"/>
        <v>10581120</v>
      </c>
      <c r="K38" s="82">
        <f t="shared" si="3"/>
        <v>11427610</v>
      </c>
      <c r="L38" s="83">
        <f t="shared" si="4"/>
        <v>24000</v>
      </c>
      <c r="M38" s="84">
        <f t="shared" si="5"/>
        <v>1306800</v>
      </c>
      <c r="N38" s="97" t="s">
        <v>44</v>
      </c>
    </row>
    <row r="39" spans="1:14" s="1" customFormat="1" x14ac:dyDescent="0.25">
      <c r="A39" s="19">
        <v>38</v>
      </c>
      <c r="B39" s="24">
        <v>1101</v>
      </c>
      <c r="C39" s="24">
        <v>11</v>
      </c>
      <c r="D39" s="63" t="s">
        <v>19</v>
      </c>
      <c r="E39" s="67">
        <v>619</v>
      </c>
      <c r="F39" s="67">
        <v>29</v>
      </c>
      <c r="G39" s="92">
        <f t="shared" si="0"/>
        <v>648</v>
      </c>
      <c r="H39" s="63">
        <f t="shared" si="1"/>
        <v>712.80000000000007</v>
      </c>
      <c r="I39" s="53">
        <v>26800</v>
      </c>
      <c r="J39" s="81">
        <f t="shared" si="2"/>
        <v>17366400</v>
      </c>
      <c r="K39" s="82">
        <f t="shared" si="3"/>
        <v>18755712</v>
      </c>
      <c r="L39" s="83">
        <f t="shared" si="4"/>
        <v>39000</v>
      </c>
      <c r="M39" s="84">
        <f t="shared" si="5"/>
        <v>2138400</v>
      </c>
      <c r="N39" s="97" t="s">
        <v>44</v>
      </c>
    </row>
    <row r="40" spans="1:14" s="1" customFormat="1" x14ac:dyDescent="0.25">
      <c r="A40" s="19">
        <v>39</v>
      </c>
      <c r="B40" s="24">
        <v>1102</v>
      </c>
      <c r="C40" s="24">
        <v>11</v>
      </c>
      <c r="D40" s="63" t="s">
        <v>19</v>
      </c>
      <c r="E40" s="93">
        <v>619</v>
      </c>
      <c r="F40" s="67">
        <v>29</v>
      </c>
      <c r="G40" s="92">
        <f t="shared" si="0"/>
        <v>648</v>
      </c>
      <c r="H40" s="63">
        <f t="shared" si="1"/>
        <v>712.80000000000007</v>
      </c>
      <c r="I40" s="53">
        <v>26800</v>
      </c>
      <c r="J40" s="81">
        <f t="shared" si="2"/>
        <v>17366400</v>
      </c>
      <c r="K40" s="82">
        <f t="shared" si="3"/>
        <v>18755712</v>
      </c>
      <c r="L40" s="83">
        <f t="shared" si="4"/>
        <v>39000</v>
      </c>
      <c r="M40" s="84">
        <f t="shared" si="5"/>
        <v>2138400</v>
      </c>
      <c r="N40" s="97" t="s">
        <v>44</v>
      </c>
    </row>
    <row r="41" spans="1:14" s="1" customFormat="1" x14ac:dyDescent="0.25">
      <c r="A41" s="19">
        <v>40</v>
      </c>
      <c r="B41" s="24">
        <v>1103</v>
      </c>
      <c r="C41" s="24">
        <v>11</v>
      </c>
      <c r="D41" s="63" t="s">
        <v>19</v>
      </c>
      <c r="E41" s="93">
        <v>569</v>
      </c>
      <c r="F41" s="67">
        <v>0</v>
      </c>
      <c r="G41" s="92">
        <f t="shared" si="0"/>
        <v>569</v>
      </c>
      <c r="H41" s="63">
        <f t="shared" si="1"/>
        <v>625.90000000000009</v>
      </c>
      <c r="I41" s="53">
        <v>26800</v>
      </c>
      <c r="J41" s="81">
        <f t="shared" si="2"/>
        <v>15249200</v>
      </c>
      <c r="K41" s="82">
        <f t="shared" si="3"/>
        <v>16469136</v>
      </c>
      <c r="L41" s="83">
        <f t="shared" si="4"/>
        <v>34500</v>
      </c>
      <c r="M41" s="84">
        <f t="shared" si="5"/>
        <v>1877700.0000000002</v>
      </c>
      <c r="N41" s="97" t="s">
        <v>44</v>
      </c>
    </row>
    <row r="42" spans="1:14" s="1" customFormat="1" x14ac:dyDescent="0.25">
      <c r="A42" s="19">
        <v>41</v>
      </c>
      <c r="B42" s="24">
        <v>1104</v>
      </c>
      <c r="C42" s="24">
        <v>11</v>
      </c>
      <c r="D42" s="63" t="s">
        <v>15</v>
      </c>
      <c r="E42" s="93">
        <v>391</v>
      </c>
      <c r="F42" s="67">
        <v>0</v>
      </c>
      <c r="G42" s="92">
        <f t="shared" si="0"/>
        <v>391</v>
      </c>
      <c r="H42" s="63">
        <f t="shared" si="1"/>
        <v>430.1</v>
      </c>
      <c r="I42" s="53">
        <v>26800</v>
      </c>
      <c r="J42" s="81">
        <f t="shared" si="2"/>
        <v>10478800</v>
      </c>
      <c r="K42" s="82">
        <f t="shared" si="3"/>
        <v>11317104</v>
      </c>
      <c r="L42" s="83">
        <f t="shared" si="4"/>
        <v>23500</v>
      </c>
      <c r="M42" s="84">
        <f t="shared" si="5"/>
        <v>1290300</v>
      </c>
      <c r="N42" s="97" t="s">
        <v>44</v>
      </c>
    </row>
    <row r="43" spans="1:14" s="1" customFormat="1" x14ac:dyDescent="0.25">
      <c r="A43" s="19">
        <v>42</v>
      </c>
      <c r="B43" s="24">
        <v>1105</v>
      </c>
      <c r="C43" s="24">
        <v>11</v>
      </c>
      <c r="D43" s="63" t="s">
        <v>15</v>
      </c>
      <c r="E43" s="93">
        <v>397</v>
      </c>
      <c r="F43" s="67">
        <v>0</v>
      </c>
      <c r="G43" s="92">
        <f t="shared" si="0"/>
        <v>397</v>
      </c>
      <c r="H43" s="63">
        <f t="shared" si="1"/>
        <v>436.70000000000005</v>
      </c>
      <c r="I43" s="53">
        <v>26800</v>
      </c>
      <c r="J43" s="81">
        <f t="shared" si="2"/>
        <v>10639600</v>
      </c>
      <c r="K43" s="82">
        <f t="shared" si="3"/>
        <v>11490768</v>
      </c>
      <c r="L43" s="83">
        <f t="shared" si="4"/>
        <v>24000</v>
      </c>
      <c r="M43" s="84">
        <f t="shared" si="5"/>
        <v>1310100.0000000002</v>
      </c>
      <c r="N43" s="97" t="s">
        <v>44</v>
      </c>
    </row>
    <row r="44" spans="1:14" s="1" customFormat="1" x14ac:dyDescent="0.25">
      <c r="A44" s="19">
        <v>43</v>
      </c>
      <c r="B44" s="24">
        <v>1106</v>
      </c>
      <c r="C44" s="24">
        <v>11</v>
      </c>
      <c r="D44" s="63" t="s">
        <v>15</v>
      </c>
      <c r="E44" s="93">
        <v>396</v>
      </c>
      <c r="F44" s="67">
        <v>0</v>
      </c>
      <c r="G44" s="92">
        <f t="shared" si="0"/>
        <v>396</v>
      </c>
      <c r="H44" s="63">
        <f t="shared" si="1"/>
        <v>435.6</v>
      </c>
      <c r="I44" s="53">
        <v>26800</v>
      </c>
      <c r="J44" s="81">
        <f t="shared" si="2"/>
        <v>10612800</v>
      </c>
      <c r="K44" s="82">
        <f t="shared" si="3"/>
        <v>11461824</v>
      </c>
      <c r="L44" s="83">
        <f t="shared" si="4"/>
        <v>24000</v>
      </c>
      <c r="M44" s="84">
        <f t="shared" si="5"/>
        <v>1306800</v>
      </c>
      <c r="N44" s="97" t="s">
        <v>44</v>
      </c>
    </row>
    <row r="45" spans="1:14" s="1" customFormat="1" x14ac:dyDescent="0.25">
      <c r="A45" s="19">
        <v>44</v>
      </c>
      <c r="B45" s="24">
        <v>1201</v>
      </c>
      <c r="C45" s="24">
        <v>12</v>
      </c>
      <c r="D45" s="63" t="s">
        <v>19</v>
      </c>
      <c r="E45" s="67">
        <v>619</v>
      </c>
      <c r="F45" s="67">
        <v>29</v>
      </c>
      <c r="G45" s="92">
        <f t="shared" si="0"/>
        <v>648</v>
      </c>
      <c r="H45" s="63">
        <f t="shared" si="1"/>
        <v>712.80000000000007</v>
      </c>
      <c r="I45" s="53">
        <v>26880</v>
      </c>
      <c r="J45" s="81">
        <f t="shared" si="2"/>
        <v>17418240</v>
      </c>
      <c r="K45" s="82">
        <f t="shared" si="3"/>
        <v>18811699</v>
      </c>
      <c r="L45" s="83">
        <f t="shared" si="4"/>
        <v>39000</v>
      </c>
      <c r="M45" s="84">
        <f t="shared" si="5"/>
        <v>2138400</v>
      </c>
      <c r="N45" s="97" t="s">
        <v>44</v>
      </c>
    </row>
    <row r="46" spans="1:14" s="1" customFormat="1" x14ac:dyDescent="0.25">
      <c r="A46" s="19">
        <v>45</v>
      </c>
      <c r="B46" s="24">
        <v>1202</v>
      </c>
      <c r="C46" s="24">
        <v>12</v>
      </c>
      <c r="D46" s="63" t="s">
        <v>19</v>
      </c>
      <c r="E46" s="93">
        <v>619</v>
      </c>
      <c r="F46" s="67">
        <v>29</v>
      </c>
      <c r="G46" s="92">
        <f t="shared" si="0"/>
        <v>648</v>
      </c>
      <c r="H46" s="63">
        <f t="shared" si="1"/>
        <v>712.80000000000007</v>
      </c>
      <c r="I46" s="53">
        <v>26880</v>
      </c>
      <c r="J46" s="81">
        <f t="shared" si="2"/>
        <v>17418240</v>
      </c>
      <c r="K46" s="82">
        <f t="shared" si="3"/>
        <v>18811699</v>
      </c>
      <c r="L46" s="83">
        <f t="shared" si="4"/>
        <v>39000</v>
      </c>
      <c r="M46" s="84">
        <f t="shared" si="5"/>
        <v>2138400</v>
      </c>
      <c r="N46" s="97" t="s">
        <v>44</v>
      </c>
    </row>
    <row r="47" spans="1:14" s="1" customFormat="1" x14ac:dyDescent="0.25">
      <c r="A47" s="19">
        <v>46</v>
      </c>
      <c r="B47" s="24">
        <v>1203</v>
      </c>
      <c r="C47" s="24">
        <v>12</v>
      </c>
      <c r="D47" s="63" t="s">
        <v>19</v>
      </c>
      <c r="E47" s="93">
        <v>569</v>
      </c>
      <c r="F47" s="67">
        <v>0</v>
      </c>
      <c r="G47" s="92">
        <f t="shared" si="0"/>
        <v>569</v>
      </c>
      <c r="H47" s="63">
        <f t="shared" si="1"/>
        <v>625.90000000000009</v>
      </c>
      <c r="I47" s="53">
        <v>26880</v>
      </c>
      <c r="J47" s="81">
        <f t="shared" si="2"/>
        <v>15294720</v>
      </c>
      <c r="K47" s="82">
        <f t="shared" si="3"/>
        <v>16518298</v>
      </c>
      <c r="L47" s="83">
        <f t="shared" si="4"/>
        <v>34500</v>
      </c>
      <c r="M47" s="84">
        <f t="shared" si="5"/>
        <v>1877700.0000000002</v>
      </c>
      <c r="N47" s="97" t="s">
        <v>44</v>
      </c>
    </row>
    <row r="48" spans="1:14" s="1" customFormat="1" x14ac:dyDescent="0.25">
      <c r="A48" s="19">
        <v>47</v>
      </c>
      <c r="B48" s="24">
        <v>1204</v>
      </c>
      <c r="C48" s="24">
        <v>12</v>
      </c>
      <c r="D48" s="63" t="s">
        <v>15</v>
      </c>
      <c r="E48" s="93">
        <v>391</v>
      </c>
      <c r="F48" s="67">
        <v>0</v>
      </c>
      <c r="G48" s="92">
        <f t="shared" ref="G48:G68" si="6">F48+E48</f>
        <v>391</v>
      </c>
      <c r="H48" s="63">
        <f t="shared" si="1"/>
        <v>430.1</v>
      </c>
      <c r="I48" s="53">
        <v>26880</v>
      </c>
      <c r="J48" s="81">
        <f t="shared" si="2"/>
        <v>10510080</v>
      </c>
      <c r="K48" s="82">
        <f t="shared" si="3"/>
        <v>11350886</v>
      </c>
      <c r="L48" s="83">
        <f t="shared" ref="L48:L111" si="7">MROUND((K48*0.025/12),500)</f>
        <v>23500</v>
      </c>
      <c r="M48" s="84">
        <f t="shared" si="5"/>
        <v>1290300</v>
      </c>
      <c r="N48" s="97" t="s">
        <v>44</v>
      </c>
    </row>
    <row r="49" spans="1:14" s="1" customFormat="1" x14ac:dyDescent="0.25">
      <c r="A49" s="19">
        <v>48</v>
      </c>
      <c r="B49" s="24">
        <v>1205</v>
      </c>
      <c r="C49" s="24">
        <v>12</v>
      </c>
      <c r="D49" s="63" t="s">
        <v>15</v>
      </c>
      <c r="E49" s="93">
        <v>397</v>
      </c>
      <c r="F49" s="67">
        <v>0</v>
      </c>
      <c r="G49" s="92">
        <f t="shared" si="6"/>
        <v>397</v>
      </c>
      <c r="H49" s="63">
        <f t="shared" ref="H49:H68" si="8">G49*1.1</f>
        <v>436.70000000000005</v>
      </c>
      <c r="I49" s="53">
        <v>26880</v>
      </c>
      <c r="J49" s="81">
        <f t="shared" ref="J49:J68" si="9">G49*I49</f>
        <v>10671360</v>
      </c>
      <c r="K49" s="82">
        <f t="shared" ref="K49:K68" si="10">ROUND(J49*1.08,0)</f>
        <v>11525069</v>
      </c>
      <c r="L49" s="83">
        <f t="shared" si="7"/>
        <v>24000</v>
      </c>
      <c r="M49" s="84">
        <f t="shared" ref="M49:M68" si="11">H49*3000</f>
        <v>1310100.0000000002</v>
      </c>
      <c r="N49" s="97" t="s">
        <v>44</v>
      </c>
    </row>
    <row r="50" spans="1:14" s="1" customFormat="1" x14ac:dyDescent="0.25">
      <c r="A50" s="19">
        <v>49</v>
      </c>
      <c r="B50" s="24">
        <v>1206</v>
      </c>
      <c r="C50" s="24">
        <v>12</v>
      </c>
      <c r="D50" s="63" t="s">
        <v>15</v>
      </c>
      <c r="E50" s="93">
        <v>396</v>
      </c>
      <c r="F50" s="67">
        <v>0</v>
      </c>
      <c r="G50" s="92">
        <f t="shared" si="6"/>
        <v>396</v>
      </c>
      <c r="H50" s="63">
        <f t="shared" si="8"/>
        <v>435.6</v>
      </c>
      <c r="I50" s="53">
        <v>26880</v>
      </c>
      <c r="J50" s="81">
        <f t="shared" si="9"/>
        <v>10644480</v>
      </c>
      <c r="K50" s="82">
        <f t="shared" si="10"/>
        <v>11496038</v>
      </c>
      <c r="L50" s="83">
        <f t="shared" si="7"/>
        <v>24000</v>
      </c>
      <c r="M50" s="84">
        <f t="shared" si="11"/>
        <v>1306800</v>
      </c>
      <c r="N50" s="97" t="s">
        <v>44</v>
      </c>
    </row>
    <row r="51" spans="1:14" s="1" customFormat="1" x14ac:dyDescent="0.25">
      <c r="A51" s="19">
        <v>50</v>
      </c>
      <c r="B51" s="24">
        <v>1301</v>
      </c>
      <c r="C51" s="24">
        <v>13</v>
      </c>
      <c r="D51" s="63" t="s">
        <v>19</v>
      </c>
      <c r="E51" s="67">
        <v>619</v>
      </c>
      <c r="F51" s="67">
        <v>29</v>
      </c>
      <c r="G51" s="92">
        <f t="shared" si="6"/>
        <v>648</v>
      </c>
      <c r="H51" s="63">
        <f t="shared" si="8"/>
        <v>712.80000000000007</v>
      </c>
      <c r="I51" s="53">
        <v>26960</v>
      </c>
      <c r="J51" s="81">
        <f t="shared" si="9"/>
        <v>17470080</v>
      </c>
      <c r="K51" s="82">
        <f t="shared" si="10"/>
        <v>18867686</v>
      </c>
      <c r="L51" s="83">
        <f t="shared" si="7"/>
        <v>39500</v>
      </c>
      <c r="M51" s="84">
        <f t="shared" si="11"/>
        <v>2138400</v>
      </c>
      <c r="N51" s="97" t="s">
        <v>44</v>
      </c>
    </row>
    <row r="52" spans="1:14" s="1" customFormat="1" x14ac:dyDescent="0.25">
      <c r="A52" s="19">
        <v>51</v>
      </c>
      <c r="B52" s="24">
        <v>1302</v>
      </c>
      <c r="C52" s="24">
        <v>13</v>
      </c>
      <c r="D52" s="63" t="s">
        <v>19</v>
      </c>
      <c r="E52" s="93">
        <v>619</v>
      </c>
      <c r="F52" s="67">
        <v>29</v>
      </c>
      <c r="G52" s="92">
        <f t="shared" si="6"/>
        <v>648</v>
      </c>
      <c r="H52" s="63">
        <f t="shared" si="8"/>
        <v>712.80000000000007</v>
      </c>
      <c r="I52" s="53">
        <v>26960</v>
      </c>
      <c r="J52" s="81">
        <f t="shared" si="9"/>
        <v>17470080</v>
      </c>
      <c r="K52" s="82">
        <f t="shared" si="10"/>
        <v>18867686</v>
      </c>
      <c r="L52" s="83">
        <f t="shared" si="7"/>
        <v>39500</v>
      </c>
      <c r="M52" s="84">
        <f t="shared" si="11"/>
        <v>2138400</v>
      </c>
      <c r="N52" s="97" t="s">
        <v>44</v>
      </c>
    </row>
    <row r="53" spans="1:14" s="1" customFormat="1" x14ac:dyDescent="0.25">
      <c r="A53" s="19">
        <v>52</v>
      </c>
      <c r="B53" s="24">
        <v>1303</v>
      </c>
      <c r="C53" s="24">
        <v>13</v>
      </c>
      <c r="D53" s="63" t="s">
        <v>19</v>
      </c>
      <c r="E53" s="93">
        <v>569</v>
      </c>
      <c r="F53" s="67">
        <v>0</v>
      </c>
      <c r="G53" s="92">
        <f t="shared" si="6"/>
        <v>569</v>
      </c>
      <c r="H53" s="63">
        <f t="shared" si="8"/>
        <v>625.90000000000009</v>
      </c>
      <c r="I53" s="53">
        <v>26960</v>
      </c>
      <c r="J53" s="81">
        <f t="shared" si="9"/>
        <v>15340240</v>
      </c>
      <c r="K53" s="82">
        <f t="shared" si="10"/>
        <v>16567459</v>
      </c>
      <c r="L53" s="83">
        <f t="shared" si="7"/>
        <v>34500</v>
      </c>
      <c r="M53" s="84">
        <f t="shared" si="11"/>
        <v>1877700.0000000002</v>
      </c>
      <c r="N53" s="97" t="s">
        <v>44</v>
      </c>
    </row>
    <row r="54" spans="1:14" s="1" customFormat="1" x14ac:dyDescent="0.25">
      <c r="A54" s="19">
        <v>53</v>
      </c>
      <c r="B54" s="24">
        <v>1304</v>
      </c>
      <c r="C54" s="24">
        <v>13</v>
      </c>
      <c r="D54" s="63" t="s">
        <v>15</v>
      </c>
      <c r="E54" s="93">
        <v>391</v>
      </c>
      <c r="F54" s="67">
        <v>0</v>
      </c>
      <c r="G54" s="92">
        <f t="shared" si="6"/>
        <v>391</v>
      </c>
      <c r="H54" s="63">
        <f t="shared" si="8"/>
        <v>430.1</v>
      </c>
      <c r="I54" s="53">
        <v>26960</v>
      </c>
      <c r="J54" s="81">
        <f t="shared" si="9"/>
        <v>10541360</v>
      </c>
      <c r="K54" s="82">
        <f t="shared" si="10"/>
        <v>11384669</v>
      </c>
      <c r="L54" s="83">
        <f t="shared" si="7"/>
        <v>23500</v>
      </c>
      <c r="M54" s="84">
        <f t="shared" si="11"/>
        <v>1290300</v>
      </c>
      <c r="N54" s="97" t="s">
        <v>44</v>
      </c>
    </row>
    <row r="55" spans="1:14" s="1" customFormat="1" x14ac:dyDescent="0.25">
      <c r="A55" s="19">
        <v>54</v>
      </c>
      <c r="B55" s="24">
        <v>1305</v>
      </c>
      <c r="C55" s="24">
        <v>13</v>
      </c>
      <c r="D55" s="63" t="s">
        <v>15</v>
      </c>
      <c r="E55" s="93">
        <v>397</v>
      </c>
      <c r="F55" s="67">
        <v>0</v>
      </c>
      <c r="G55" s="92">
        <f t="shared" si="6"/>
        <v>397</v>
      </c>
      <c r="H55" s="63">
        <f t="shared" si="8"/>
        <v>436.70000000000005</v>
      </c>
      <c r="I55" s="53">
        <v>26960</v>
      </c>
      <c r="J55" s="81">
        <f t="shared" si="9"/>
        <v>10703120</v>
      </c>
      <c r="K55" s="82">
        <f t="shared" si="10"/>
        <v>11559370</v>
      </c>
      <c r="L55" s="83">
        <f t="shared" si="7"/>
        <v>24000</v>
      </c>
      <c r="M55" s="84">
        <f t="shared" si="11"/>
        <v>1310100.0000000002</v>
      </c>
      <c r="N55" s="97" t="s">
        <v>44</v>
      </c>
    </row>
    <row r="56" spans="1:14" s="1" customFormat="1" x14ac:dyDescent="0.25">
      <c r="A56" s="19">
        <v>55</v>
      </c>
      <c r="B56" s="24">
        <v>1306</v>
      </c>
      <c r="C56" s="24">
        <v>13</v>
      </c>
      <c r="D56" s="63" t="s">
        <v>15</v>
      </c>
      <c r="E56" s="93">
        <v>396</v>
      </c>
      <c r="F56" s="67">
        <v>0</v>
      </c>
      <c r="G56" s="92">
        <f t="shared" si="6"/>
        <v>396</v>
      </c>
      <c r="H56" s="63">
        <f t="shared" si="8"/>
        <v>435.6</v>
      </c>
      <c r="I56" s="53">
        <v>26960</v>
      </c>
      <c r="J56" s="81">
        <f t="shared" si="9"/>
        <v>10676160</v>
      </c>
      <c r="K56" s="82">
        <f t="shared" si="10"/>
        <v>11530253</v>
      </c>
      <c r="L56" s="83">
        <f t="shared" si="7"/>
        <v>24000</v>
      </c>
      <c r="M56" s="84">
        <f t="shared" si="11"/>
        <v>1306800</v>
      </c>
      <c r="N56" s="97" t="s">
        <v>44</v>
      </c>
    </row>
    <row r="57" spans="1:14" s="1" customFormat="1" x14ac:dyDescent="0.25">
      <c r="A57" s="19">
        <v>56</v>
      </c>
      <c r="B57" s="24">
        <v>1401</v>
      </c>
      <c r="C57" s="24">
        <v>14</v>
      </c>
      <c r="D57" s="63" t="s">
        <v>19</v>
      </c>
      <c r="E57" s="67">
        <v>619</v>
      </c>
      <c r="F57" s="67">
        <v>29</v>
      </c>
      <c r="G57" s="92">
        <f t="shared" si="6"/>
        <v>648</v>
      </c>
      <c r="H57" s="63">
        <f t="shared" si="8"/>
        <v>712.80000000000007</v>
      </c>
      <c r="I57" s="53">
        <v>27040</v>
      </c>
      <c r="J57" s="81">
        <f t="shared" si="9"/>
        <v>17521920</v>
      </c>
      <c r="K57" s="82">
        <f t="shared" si="10"/>
        <v>18923674</v>
      </c>
      <c r="L57" s="83">
        <f t="shared" si="7"/>
        <v>39500</v>
      </c>
      <c r="M57" s="84">
        <f t="shared" si="11"/>
        <v>2138400</v>
      </c>
      <c r="N57" s="97" t="s">
        <v>44</v>
      </c>
    </row>
    <row r="58" spans="1:14" s="1" customFormat="1" x14ac:dyDescent="0.25">
      <c r="A58" s="19">
        <v>57</v>
      </c>
      <c r="B58" s="24">
        <v>1402</v>
      </c>
      <c r="C58" s="24">
        <v>14</v>
      </c>
      <c r="D58" s="63" t="s">
        <v>19</v>
      </c>
      <c r="E58" s="93">
        <v>619</v>
      </c>
      <c r="F58" s="67">
        <v>29</v>
      </c>
      <c r="G58" s="92">
        <f t="shared" si="6"/>
        <v>648</v>
      </c>
      <c r="H58" s="63">
        <f t="shared" si="8"/>
        <v>712.80000000000007</v>
      </c>
      <c r="I58" s="53">
        <v>27040</v>
      </c>
      <c r="J58" s="81">
        <f t="shared" si="9"/>
        <v>17521920</v>
      </c>
      <c r="K58" s="82">
        <f t="shared" si="10"/>
        <v>18923674</v>
      </c>
      <c r="L58" s="83">
        <f t="shared" si="7"/>
        <v>39500</v>
      </c>
      <c r="M58" s="84">
        <f t="shared" si="11"/>
        <v>2138400</v>
      </c>
      <c r="N58" s="97" t="s">
        <v>44</v>
      </c>
    </row>
    <row r="59" spans="1:14" s="1" customFormat="1" x14ac:dyDescent="0.25">
      <c r="A59" s="19">
        <v>58</v>
      </c>
      <c r="B59" s="24">
        <v>1403</v>
      </c>
      <c r="C59" s="24">
        <v>14</v>
      </c>
      <c r="D59" s="63" t="s">
        <v>19</v>
      </c>
      <c r="E59" s="93">
        <v>569</v>
      </c>
      <c r="F59" s="67">
        <v>0</v>
      </c>
      <c r="G59" s="92">
        <f t="shared" si="6"/>
        <v>569</v>
      </c>
      <c r="H59" s="63">
        <f t="shared" si="8"/>
        <v>625.90000000000009</v>
      </c>
      <c r="I59" s="53">
        <v>27040</v>
      </c>
      <c r="J59" s="81">
        <f t="shared" si="9"/>
        <v>15385760</v>
      </c>
      <c r="K59" s="82">
        <f t="shared" si="10"/>
        <v>16616621</v>
      </c>
      <c r="L59" s="83">
        <f t="shared" si="7"/>
        <v>34500</v>
      </c>
      <c r="M59" s="84">
        <f t="shared" si="11"/>
        <v>1877700.0000000002</v>
      </c>
      <c r="N59" s="97" t="s">
        <v>44</v>
      </c>
    </row>
    <row r="60" spans="1:14" s="1" customFormat="1" x14ac:dyDescent="0.25">
      <c r="A60" s="19">
        <v>59</v>
      </c>
      <c r="B60" s="24">
        <v>1404</v>
      </c>
      <c r="C60" s="24">
        <v>14</v>
      </c>
      <c r="D60" s="63" t="s">
        <v>15</v>
      </c>
      <c r="E60" s="93">
        <v>391</v>
      </c>
      <c r="F60" s="67">
        <v>0</v>
      </c>
      <c r="G60" s="92">
        <f t="shared" si="6"/>
        <v>391</v>
      </c>
      <c r="H60" s="63">
        <f t="shared" si="8"/>
        <v>430.1</v>
      </c>
      <c r="I60" s="53">
        <v>27040</v>
      </c>
      <c r="J60" s="81">
        <f t="shared" si="9"/>
        <v>10572640</v>
      </c>
      <c r="K60" s="82">
        <f t="shared" si="10"/>
        <v>11418451</v>
      </c>
      <c r="L60" s="83">
        <f t="shared" si="7"/>
        <v>24000</v>
      </c>
      <c r="M60" s="84">
        <f t="shared" si="11"/>
        <v>1290300</v>
      </c>
      <c r="N60" s="97" t="s">
        <v>44</v>
      </c>
    </row>
    <row r="61" spans="1:14" s="1" customFormat="1" x14ac:dyDescent="0.25">
      <c r="A61" s="19">
        <v>60</v>
      </c>
      <c r="B61" s="24">
        <v>1405</v>
      </c>
      <c r="C61" s="24">
        <v>14</v>
      </c>
      <c r="D61" s="63" t="s">
        <v>15</v>
      </c>
      <c r="E61" s="93">
        <v>397</v>
      </c>
      <c r="F61" s="67">
        <v>0</v>
      </c>
      <c r="G61" s="92">
        <f t="shared" si="6"/>
        <v>397</v>
      </c>
      <c r="H61" s="63">
        <f t="shared" si="8"/>
        <v>436.70000000000005</v>
      </c>
      <c r="I61" s="53">
        <v>27040</v>
      </c>
      <c r="J61" s="81">
        <f t="shared" si="9"/>
        <v>10734880</v>
      </c>
      <c r="K61" s="82">
        <f t="shared" si="10"/>
        <v>11593670</v>
      </c>
      <c r="L61" s="83">
        <f t="shared" si="7"/>
        <v>24000</v>
      </c>
      <c r="M61" s="84">
        <f t="shared" si="11"/>
        <v>1310100.0000000002</v>
      </c>
      <c r="N61" s="97" t="s">
        <v>44</v>
      </c>
    </row>
    <row r="62" spans="1:14" s="1" customFormat="1" x14ac:dyDescent="0.25">
      <c r="A62" s="19">
        <v>61</v>
      </c>
      <c r="B62" s="24">
        <v>1406</v>
      </c>
      <c r="C62" s="24">
        <v>14</v>
      </c>
      <c r="D62" s="63" t="s">
        <v>15</v>
      </c>
      <c r="E62" s="93">
        <v>396</v>
      </c>
      <c r="F62" s="67">
        <v>0</v>
      </c>
      <c r="G62" s="92">
        <f t="shared" si="6"/>
        <v>396</v>
      </c>
      <c r="H62" s="63">
        <f t="shared" si="8"/>
        <v>435.6</v>
      </c>
      <c r="I62" s="53">
        <v>27040</v>
      </c>
      <c r="J62" s="81">
        <f t="shared" si="9"/>
        <v>10707840</v>
      </c>
      <c r="K62" s="82">
        <f t="shared" si="10"/>
        <v>11564467</v>
      </c>
      <c r="L62" s="83">
        <f t="shared" si="7"/>
        <v>24000</v>
      </c>
      <c r="M62" s="84">
        <f t="shared" si="11"/>
        <v>1306800</v>
      </c>
      <c r="N62" s="97" t="s">
        <v>44</v>
      </c>
    </row>
    <row r="63" spans="1:14" s="1" customFormat="1" x14ac:dyDescent="0.25">
      <c r="A63" s="19">
        <v>62</v>
      </c>
      <c r="B63" s="24">
        <v>1501</v>
      </c>
      <c r="C63" s="24">
        <v>15</v>
      </c>
      <c r="D63" s="63" t="s">
        <v>19</v>
      </c>
      <c r="E63" s="67">
        <v>619</v>
      </c>
      <c r="F63" s="67">
        <v>29</v>
      </c>
      <c r="G63" s="92">
        <f t="shared" si="6"/>
        <v>648</v>
      </c>
      <c r="H63" s="63">
        <f t="shared" si="8"/>
        <v>712.80000000000007</v>
      </c>
      <c r="I63" s="53">
        <v>27120</v>
      </c>
      <c r="J63" s="81">
        <f t="shared" si="9"/>
        <v>17573760</v>
      </c>
      <c r="K63" s="82">
        <f t="shared" si="10"/>
        <v>18979661</v>
      </c>
      <c r="L63" s="83">
        <f t="shared" si="7"/>
        <v>39500</v>
      </c>
      <c r="M63" s="84">
        <f t="shared" si="11"/>
        <v>2138400</v>
      </c>
      <c r="N63" s="97" t="s">
        <v>44</v>
      </c>
    </row>
    <row r="64" spans="1:14" s="1" customFormat="1" x14ac:dyDescent="0.25">
      <c r="A64" s="19">
        <v>63</v>
      </c>
      <c r="B64" s="24">
        <v>1502</v>
      </c>
      <c r="C64" s="24">
        <v>15</v>
      </c>
      <c r="D64" s="63" t="s">
        <v>19</v>
      </c>
      <c r="E64" s="93">
        <v>619</v>
      </c>
      <c r="F64" s="67">
        <v>29</v>
      </c>
      <c r="G64" s="92">
        <f t="shared" si="6"/>
        <v>648</v>
      </c>
      <c r="H64" s="63">
        <f t="shared" si="8"/>
        <v>712.80000000000007</v>
      </c>
      <c r="I64" s="53">
        <v>27120</v>
      </c>
      <c r="J64" s="81">
        <f t="shared" si="9"/>
        <v>17573760</v>
      </c>
      <c r="K64" s="82">
        <f t="shared" si="10"/>
        <v>18979661</v>
      </c>
      <c r="L64" s="83">
        <f t="shared" si="7"/>
        <v>39500</v>
      </c>
      <c r="M64" s="84">
        <f t="shared" si="11"/>
        <v>2138400</v>
      </c>
      <c r="N64" s="97" t="s">
        <v>44</v>
      </c>
    </row>
    <row r="65" spans="1:14" s="1" customFormat="1" x14ac:dyDescent="0.25">
      <c r="A65" s="19">
        <v>64</v>
      </c>
      <c r="B65" s="24">
        <v>1503</v>
      </c>
      <c r="C65" s="24">
        <v>15</v>
      </c>
      <c r="D65" s="63" t="s">
        <v>19</v>
      </c>
      <c r="E65" s="93">
        <v>569</v>
      </c>
      <c r="F65" s="67">
        <v>0</v>
      </c>
      <c r="G65" s="92">
        <f t="shared" si="6"/>
        <v>569</v>
      </c>
      <c r="H65" s="63">
        <f t="shared" si="8"/>
        <v>625.90000000000009</v>
      </c>
      <c r="I65" s="53">
        <v>27120</v>
      </c>
      <c r="J65" s="81">
        <f t="shared" si="9"/>
        <v>15431280</v>
      </c>
      <c r="K65" s="82">
        <f t="shared" si="10"/>
        <v>16665782</v>
      </c>
      <c r="L65" s="83">
        <f t="shared" si="7"/>
        <v>34500</v>
      </c>
      <c r="M65" s="84">
        <f t="shared" si="11"/>
        <v>1877700.0000000002</v>
      </c>
      <c r="N65" s="97" t="s">
        <v>44</v>
      </c>
    </row>
    <row r="66" spans="1:14" s="1" customFormat="1" x14ac:dyDescent="0.25">
      <c r="A66" s="19">
        <v>65</v>
      </c>
      <c r="B66" s="24">
        <v>1504</v>
      </c>
      <c r="C66" s="24">
        <v>15</v>
      </c>
      <c r="D66" s="63" t="s">
        <v>15</v>
      </c>
      <c r="E66" s="93">
        <v>391</v>
      </c>
      <c r="F66" s="67">
        <v>0</v>
      </c>
      <c r="G66" s="92">
        <f t="shared" si="6"/>
        <v>391</v>
      </c>
      <c r="H66" s="63">
        <f t="shared" si="8"/>
        <v>430.1</v>
      </c>
      <c r="I66" s="53">
        <v>27120</v>
      </c>
      <c r="J66" s="81">
        <f t="shared" si="9"/>
        <v>10603920</v>
      </c>
      <c r="K66" s="82">
        <f t="shared" si="10"/>
        <v>11452234</v>
      </c>
      <c r="L66" s="83">
        <f t="shared" si="7"/>
        <v>24000</v>
      </c>
      <c r="M66" s="84">
        <f t="shared" si="11"/>
        <v>1290300</v>
      </c>
      <c r="N66" s="97" t="s">
        <v>44</v>
      </c>
    </row>
    <row r="67" spans="1:14" s="1" customFormat="1" x14ac:dyDescent="0.25">
      <c r="A67" s="19">
        <v>66</v>
      </c>
      <c r="B67" s="24">
        <v>1505</v>
      </c>
      <c r="C67" s="24">
        <v>15</v>
      </c>
      <c r="D67" s="63" t="s">
        <v>15</v>
      </c>
      <c r="E67" s="93">
        <v>397</v>
      </c>
      <c r="F67" s="67">
        <v>0</v>
      </c>
      <c r="G67" s="92">
        <f t="shared" si="6"/>
        <v>397</v>
      </c>
      <c r="H67" s="63">
        <f t="shared" si="8"/>
        <v>436.70000000000005</v>
      </c>
      <c r="I67" s="53">
        <v>27120</v>
      </c>
      <c r="J67" s="81">
        <f t="shared" si="9"/>
        <v>10766640</v>
      </c>
      <c r="K67" s="82">
        <f t="shared" si="10"/>
        <v>11627971</v>
      </c>
      <c r="L67" s="83">
        <f t="shared" si="7"/>
        <v>24000</v>
      </c>
      <c r="M67" s="84">
        <f t="shared" si="11"/>
        <v>1310100.0000000002</v>
      </c>
      <c r="N67" s="97" t="s">
        <v>44</v>
      </c>
    </row>
    <row r="68" spans="1:14" s="1" customFormat="1" x14ac:dyDescent="0.25">
      <c r="A68" s="19">
        <v>67</v>
      </c>
      <c r="B68" s="24">
        <v>1506</v>
      </c>
      <c r="C68" s="24">
        <v>15</v>
      </c>
      <c r="D68" s="63" t="s">
        <v>15</v>
      </c>
      <c r="E68" s="93">
        <v>396</v>
      </c>
      <c r="F68" s="67">
        <v>0</v>
      </c>
      <c r="G68" s="92">
        <f t="shared" si="6"/>
        <v>396</v>
      </c>
      <c r="H68" s="63">
        <f t="shared" si="8"/>
        <v>435.6</v>
      </c>
      <c r="I68" s="53">
        <v>27120</v>
      </c>
      <c r="J68" s="81">
        <f t="shared" si="9"/>
        <v>10739520</v>
      </c>
      <c r="K68" s="82">
        <f t="shared" si="10"/>
        <v>11598682</v>
      </c>
      <c r="L68" s="83">
        <f t="shared" si="7"/>
        <v>24000</v>
      </c>
      <c r="M68" s="84">
        <f t="shared" si="11"/>
        <v>1306800</v>
      </c>
      <c r="N68" s="98" t="s">
        <v>44</v>
      </c>
    </row>
    <row r="69" spans="1:14" s="1" customFormat="1" x14ac:dyDescent="0.25">
      <c r="A69" s="64" t="s">
        <v>3</v>
      </c>
      <c r="B69" s="64"/>
      <c r="C69" s="64"/>
      <c r="D69" s="64"/>
      <c r="E69" s="94">
        <f>SUM(E2:E68)</f>
        <v>31351</v>
      </c>
      <c r="F69" s="94">
        <f>SUM(F2:F68)</f>
        <v>319</v>
      </c>
      <c r="G69" s="94">
        <f>SUM(G2:G68)</f>
        <v>31670</v>
      </c>
      <c r="H69" s="94">
        <f>SUM(H2:H68)</f>
        <v>34836.999999999993</v>
      </c>
      <c r="I69" s="85"/>
      <c r="J69" s="88">
        <f>SUM(J2:J68)</f>
        <v>844047360</v>
      </c>
      <c r="K69" s="88">
        <f>SUM(K2:K68)</f>
        <v>911571149</v>
      </c>
      <c r="L69" s="88"/>
      <c r="M69" s="88">
        <f>SUM(M2:M68)</f>
        <v>104511000</v>
      </c>
      <c r="N69" s="86"/>
    </row>
    <row r="70" spans="1:14" s="1" customFormat="1" x14ac:dyDescent="0.25">
      <c r="A70" s="20"/>
      <c r="B70" s="38"/>
      <c r="C70" s="38"/>
      <c r="D70" s="38"/>
      <c r="E70" s="95"/>
      <c r="F70" s="95"/>
      <c r="G70" s="95"/>
      <c r="H70" s="86"/>
      <c r="I70" s="86"/>
      <c r="J70" s="86"/>
      <c r="K70" s="86"/>
      <c r="L70" s="86"/>
      <c r="M70" s="86"/>
      <c r="N70" s="86"/>
    </row>
    <row r="71" spans="1:14" s="1" customFormat="1" x14ac:dyDescent="0.25">
      <c r="A71" s="20"/>
      <c r="B71" s="38"/>
      <c r="C71" s="38"/>
      <c r="D71" s="38"/>
      <c r="E71" s="95"/>
      <c r="F71" s="95"/>
      <c r="G71" s="95"/>
      <c r="H71" s="86"/>
      <c r="I71" s="86"/>
      <c r="J71" s="86"/>
      <c r="K71" s="86"/>
      <c r="L71" s="86"/>
      <c r="M71" s="86"/>
      <c r="N71" s="86"/>
    </row>
    <row r="72" spans="1:14" s="1" customFormat="1" x14ac:dyDescent="0.25">
      <c r="A72" s="20"/>
      <c r="B72" s="38"/>
      <c r="C72" s="38"/>
      <c r="D72" s="38"/>
      <c r="E72" s="95"/>
      <c r="F72" s="95"/>
      <c r="G72" s="95"/>
      <c r="H72" s="86"/>
      <c r="I72" s="86"/>
      <c r="J72" s="86"/>
      <c r="K72" s="86"/>
      <c r="L72" s="86"/>
      <c r="M72" s="86"/>
      <c r="N72" s="86"/>
    </row>
    <row r="73" spans="1:14" s="1" customFormat="1" x14ac:dyDescent="0.25">
      <c r="A73" s="20"/>
      <c r="B73" s="38"/>
      <c r="C73" s="38"/>
      <c r="D73" s="38"/>
      <c r="E73" s="95"/>
      <c r="F73" s="95"/>
      <c r="G73" s="95"/>
      <c r="H73" s="86"/>
      <c r="I73" s="86"/>
      <c r="J73" s="86"/>
      <c r="K73" s="86"/>
      <c r="L73" s="86"/>
      <c r="M73" s="86"/>
      <c r="N73" s="86"/>
    </row>
    <row r="74" spans="1:14" s="1" customFormat="1" x14ac:dyDescent="0.25">
      <c r="A74" s="20"/>
      <c r="B74" s="38"/>
      <c r="C74" s="38"/>
      <c r="D74" s="38"/>
      <c r="E74" s="95"/>
      <c r="F74" s="95"/>
      <c r="G74" s="95"/>
      <c r="H74" s="86"/>
      <c r="I74" s="86"/>
      <c r="J74" s="86"/>
      <c r="K74" s="86"/>
      <c r="L74" s="86"/>
      <c r="M74" s="86"/>
      <c r="N74" s="86"/>
    </row>
    <row r="75" spans="1:14" s="1" customFormat="1" x14ac:dyDescent="0.25">
      <c r="A75" s="20"/>
      <c r="B75" s="38"/>
      <c r="C75" s="38"/>
      <c r="D75" s="38"/>
      <c r="E75" s="95"/>
      <c r="F75" s="95"/>
      <c r="G75" s="95"/>
      <c r="H75" s="86"/>
      <c r="I75" s="86"/>
      <c r="J75" s="86"/>
      <c r="K75" s="86"/>
      <c r="L75" s="86"/>
      <c r="M75" s="86"/>
      <c r="N75" s="86"/>
    </row>
    <row r="76" spans="1:14" s="1" customFormat="1" x14ac:dyDescent="0.25">
      <c r="A76" s="20"/>
      <c r="B76" s="38"/>
      <c r="C76" s="38"/>
      <c r="D76" s="38"/>
      <c r="E76" s="95"/>
      <c r="F76" s="95"/>
      <c r="G76" s="95"/>
      <c r="H76" s="86"/>
      <c r="I76" s="86"/>
      <c r="J76" s="86"/>
      <c r="K76" s="86"/>
      <c r="L76" s="86"/>
      <c r="M76" s="86"/>
      <c r="N76" s="86"/>
    </row>
    <row r="77" spans="1:14" s="1" customFormat="1" x14ac:dyDescent="0.25">
      <c r="A77" s="20"/>
      <c r="B77" s="38"/>
      <c r="C77" s="38"/>
      <c r="D77" s="38"/>
      <c r="E77" s="95"/>
      <c r="F77" s="95"/>
      <c r="G77" s="95"/>
      <c r="H77" s="86"/>
      <c r="I77" s="86"/>
      <c r="J77" s="86"/>
      <c r="K77" s="86"/>
      <c r="L77" s="86"/>
      <c r="M77" s="86"/>
      <c r="N77" s="86"/>
    </row>
    <row r="78" spans="1:14" s="1" customFormat="1" x14ac:dyDescent="0.25">
      <c r="A78" s="20"/>
      <c r="B78" s="38"/>
      <c r="C78" s="38"/>
      <c r="D78" s="38"/>
      <c r="E78" s="95"/>
      <c r="F78" s="95"/>
      <c r="G78" s="95"/>
      <c r="H78" s="86"/>
      <c r="I78" s="86"/>
      <c r="J78" s="86"/>
      <c r="K78" s="86"/>
      <c r="L78" s="86"/>
      <c r="M78" s="86"/>
      <c r="N78" s="86"/>
    </row>
    <row r="79" spans="1:14" s="1" customFormat="1" x14ac:dyDescent="0.25">
      <c r="A79" s="20"/>
      <c r="B79" s="38"/>
      <c r="C79" s="38"/>
      <c r="D79" s="38"/>
      <c r="E79" s="95"/>
      <c r="F79" s="95"/>
      <c r="G79" s="95"/>
      <c r="H79" s="86"/>
      <c r="I79" s="86"/>
      <c r="J79" s="86"/>
      <c r="K79" s="86"/>
      <c r="L79" s="86"/>
      <c r="M79" s="86"/>
      <c r="N79" s="86"/>
    </row>
  </sheetData>
  <mergeCells count="1">
    <mergeCell ref="A69:D6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0374-D87B-4FC2-8AA8-3A4CA77033D1}">
  <dimension ref="A1:O30"/>
  <sheetViews>
    <sheetView topLeftCell="A7" zoomScale="190" zoomScaleNormal="190" workbookViewId="0">
      <selection activeCell="G20" sqref="G20:H20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.7109375" style="95" customWidth="1"/>
    <col min="6" max="6" width="5.42578125" style="95" customWidth="1"/>
    <col min="7" max="7" width="5.140625" style="95" customWidth="1"/>
    <col min="8" max="8" width="5" style="86" customWidth="1"/>
    <col min="9" max="9" width="6.5703125" style="86" customWidth="1"/>
    <col min="10" max="10" width="12.7109375" style="86" customWidth="1"/>
    <col min="11" max="11" width="12" style="86" customWidth="1"/>
    <col min="12" max="12" width="7.7109375" style="86" customWidth="1"/>
    <col min="13" max="13" width="10.5703125" style="86" customWidth="1"/>
    <col min="14" max="14" width="8.28515625" style="86" customWidth="1"/>
    <col min="15" max="15" width="10.28515625" style="1" bestFit="1" customWidth="1"/>
  </cols>
  <sheetData>
    <row r="1" spans="1:15" ht="57.75" customHeight="1" x14ac:dyDescent="0.25">
      <c r="A1" s="21" t="s">
        <v>1</v>
      </c>
      <c r="B1" s="21" t="s">
        <v>0</v>
      </c>
      <c r="C1" s="21" t="s">
        <v>2</v>
      </c>
      <c r="D1" s="21" t="s">
        <v>27</v>
      </c>
      <c r="E1" s="77" t="s">
        <v>29</v>
      </c>
      <c r="F1" s="77" t="s">
        <v>26</v>
      </c>
      <c r="G1" s="77" t="s">
        <v>28</v>
      </c>
      <c r="H1" s="77" t="s">
        <v>11</v>
      </c>
      <c r="I1" s="91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5" x14ac:dyDescent="0.25">
      <c r="A2" s="19">
        <v>1</v>
      </c>
      <c r="B2" s="18">
        <v>101</v>
      </c>
      <c r="C2" s="23">
        <v>1</v>
      </c>
      <c r="D2" s="63" t="s">
        <v>19</v>
      </c>
      <c r="E2" s="67">
        <v>619</v>
      </c>
      <c r="F2" s="67">
        <v>29</v>
      </c>
      <c r="G2" s="92">
        <f t="shared" ref="G2:G19" si="0">F2+E2</f>
        <v>648</v>
      </c>
      <c r="H2" s="63">
        <f>G2*1.1</f>
        <v>712.80000000000007</v>
      </c>
      <c r="I2" s="53">
        <v>26000</v>
      </c>
      <c r="J2" s="81">
        <v>0</v>
      </c>
      <c r="K2" s="82">
        <f>ROUND(J2*1.08,0)</f>
        <v>0</v>
      </c>
      <c r="L2" s="83">
        <f t="shared" ref="L2:L19" si="1">MROUND((K2*0.025/12),500)</f>
        <v>0</v>
      </c>
      <c r="M2" s="84">
        <f>H2*3000</f>
        <v>2138400</v>
      </c>
      <c r="N2" s="90" t="s">
        <v>45</v>
      </c>
      <c r="O2" s="9"/>
    </row>
    <row r="3" spans="1:15" x14ac:dyDescent="0.25">
      <c r="A3" s="19">
        <v>2</v>
      </c>
      <c r="B3" s="18">
        <v>201</v>
      </c>
      <c r="C3" s="23">
        <v>2</v>
      </c>
      <c r="D3" s="63" t="s">
        <v>19</v>
      </c>
      <c r="E3" s="67">
        <v>619</v>
      </c>
      <c r="F3" s="67">
        <v>29</v>
      </c>
      <c r="G3" s="92">
        <f t="shared" si="0"/>
        <v>648</v>
      </c>
      <c r="H3" s="63">
        <f t="shared" ref="H3:H19" si="2">G3*1.1</f>
        <v>712.80000000000007</v>
      </c>
      <c r="I3" s="53" t="e">
        <f>#REF!+80</f>
        <v>#REF!</v>
      </c>
      <c r="J3" s="81" t="e">
        <f t="shared" ref="J3:J19" si="3">G3*I3</f>
        <v>#REF!</v>
      </c>
      <c r="K3" s="82" t="e">
        <f t="shared" ref="K3:K19" si="4">ROUND(J3*1.08,0)</f>
        <v>#REF!</v>
      </c>
      <c r="L3" s="83" t="e">
        <f t="shared" si="1"/>
        <v>#REF!</v>
      </c>
      <c r="M3" s="84">
        <f t="shared" ref="M3:M19" si="5">H3*3000</f>
        <v>2138400</v>
      </c>
      <c r="N3" s="90" t="s">
        <v>45</v>
      </c>
    </row>
    <row r="4" spans="1:15" x14ac:dyDescent="0.25">
      <c r="A4" s="19">
        <v>3</v>
      </c>
      <c r="B4" s="18">
        <v>202</v>
      </c>
      <c r="C4" s="23">
        <v>2</v>
      </c>
      <c r="D4" s="63" t="s">
        <v>19</v>
      </c>
      <c r="E4" s="93">
        <v>619</v>
      </c>
      <c r="F4" s="67">
        <v>29</v>
      </c>
      <c r="G4" s="92">
        <f t="shared" si="0"/>
        <v>648</v>
      </c>
      <c r="H4" s="63">
        <f t="shared" si="2"/>
        <v>712.80000000000007</v>
      </c>
      <c r="I4" s="53" t="e">
        <f t="shared" ref="I4:I14" si="6">I3</f>
        <v>#REF!</v>
      </c>
      <c r="J4" s="81" t="e">
        <f t="shared" si="3"/>
        <v>#REF!</v>
      </c>
      <c r="K4" s="82" t="e">
        <f t="shared" si="4"/>
        <v>#REF!</v>
      </c>
      <c r="L4" s="83" t="e">
        <f t="shared" si="1"/>
        <v>#REF!</v>
      </c>
      <c r="M4" s="84">
        <f t="shared" si="5"/>
        <v>2138400</v>
      </c>
      <c r="N4" s="90" t="s">
        <v>45</v>
      </c>
    </row>
    <row r="5" spans="1:15" x14ac:dyDescent="0.25">
      <c r="A5" s="19">
        <v>4</v>
      </c>
      <c r="B5" s="18">
        <v>301</v>
      </c>
      <c r="C5" s="23">
        <v>3</v>
      </c>
      <c r="D5" s="63" t="s">
        <v>19</v>
      </c>
      <c r="E5" s="67">
        <v>619</v>
      </c>
      <c r="F5" s="67">
        <v>29</v>
      </c>
      <c r="G5" s="92">
        <f t="shared" si="0"/>
        <v>648</v>
      </c>
      <c r="H5" s="63">
        <f t="shared" si="2"/>
        <v>712.80000000000007</v>
      </c>
      <c r="I5" s="53" t="e">
        <f>#REF!+80</f>
        <v>#REF!</v>
      </c>
      <c r="J5" s="81" t="e">
        <f t="shared" si="3"/>
        <v>#REF!</v>
      </c>
      <c r="K5" s="82" t="e">
        <f t="shared" si="4"/>
        <v>#REF!</v>
      </c>
      <c r="L5" s="83" t="e">
        <f t="shared" si="1"/>
        <v>#REF!</v>
      </c>
      <c r="M5" s="84">
        <f t="shared" si="5"/>
        <v>2138400</v>
      </c>
      <c r="N5" s="90" t="s">
        <v>45</v>
      </c>
    </row>
    <row r="6" spans="1:15" x14ac:dyDescent="0.25">
      <c r="A6" s="19">
        <v>5</v>
      </c>
      <c r="B6" s="18">
        <v>302</v>
      </c>
      <c r="C6" s="23">
        <v>3</v>
      </c>
      <c r="D6" s="63" t="s">
        <v>19</v>
      </c>
      <c r="E6" s="93">
        <v>619</v>
      </c>
      <c r="F6" s="67">
        <v>29</v>
      </c>
      <c r="G6" s="92">
        <f t="shared" si="0"/>
        <v>648</v>
      </c>
      <c r="H6" s="63">
        <f t="shared" si="2"/>
        <v>712.80000000000007</v>
      </c>
      <c r="I6" s="53" t="e">
        <f t="shared" si="6"/>
        <v>#REF!</v>
      </c>
      <c r="J6" s="81" t="e">
        <f t="shared" si="3"/>
        <v>#REF!</v>
      </c>
      <c r="K6" s="82" t="e">
        <f t="shared" si="4"/>
        <v>#REF!</v>
      </c>
      <c r="L6" s="83" t="e">
        <f t="shared" si="1"/>
        <v>#REF!</v>
      </c>
      <c r="M6" s="84">
        <f t="shared" si="5"/>
        <v>2138400</v>
      </c>
      <c r="N6" s="90" t="s">
        <v>45</v>
      </c>
    </row>
    <row r="7" spans="1:15" s="1" customFormat="1" x14ac:dyDescent="0.25">
      <c r="A7" s="19">
        <v>6</v>
      </c>
      <c r="B7" s="18">
        <v>401</v>
      </c>
      <c r="C7" s="23">
        <v>4</v>
      </c>
      <c r="D7" s="63" t="s">
        <v>19</v>
      </c>
      <c r="E7" s="67">
        <v>619</v>
      </c>
      <c r="F7" s="67">
        <v>29</v>
      </c>
      <c r="G7" s="92">
        <f t="shared" si="0"/>
        <v>648</v>
      </c>
      <c r="H7" s="63">
        <f t="shared" si="2"/>
        <v>712.80000000000007</v>
      </c>
      <c r="I7" s="53" t="e">
        <f>#REF!+80</f>
        <v>#REF!</v>
      </c>
      <c r="J7" s="81" t="e">
        <f t="shared" si="3"/>
        <v>#REF!</v>
      </c>
      <c r="K7" s="82" t="e">
        <f t="shared" si="4"/>
        <v>#REF!</v>
      </c>
      <c r="L7" s="83" t="e">
        <f t="shared" si="1"/>
        <v>#REF!</v>
      </c>
      <c r="M7" s="84">
        <f t="shared" si="5"/>
        <v>2138400</v>
      </c>
      <c r="N7" s="90" t="s">
        <v>45</v>
      </c>
    </row>
    <row r="8" spans="1:15" s="1" customFormat="1" x14ac:dyDescent="0.25">
      <c r="A8" s="19">
        <v>7</v>
      </c>
      <c r="B8" s="18">
        <v>402</v>
      </c>
      <c r="C8" s="23">
        <v>4</v>
      </c>
      <c r="D8" s="63" t="s">
        <v>19</v>
      </c>
      <c r="E8" s="93">
        <v>619</v>
      </c>
      <c r="F8" s="67">
        <v>29</v>
      </c>
      <c r="G8" s="92">
        <f t="shared" si="0"/>
        <v>648</v>
      </c>
      <c r="H8" s="63">
        <f t="shared" si="2"/>
        <v>712.80000000000007</v>
      </c>
      <c r="I8" s="53" t="e">
        <f t="shared" si="6"/>
        <v>#REF!</v>
      </c>
      <c r="J8" s="81" t="e">
        <f t="shared" si="3"/>
        <v>#REF!</v>
      </c>
      <c r="K8" s="82" t="e">
        <f t="shared" si="4"/>
        <v>#REF!</v>
      </c>
      <c r="L8" s="83" t="e">
        <f t="shared" si="1"/>
        <v>#REF!</v>
      </c>
      <c r="M8" s="84">
        <f t="shared" si="5"/>
        <v>2138400</v>
      </c>
      <c r="N8" s="90" t="s">
        <v>45</v>
      </c>
    </row>
    <row r="9" spans="1:15" s="1" customFormat="1" x14ac:dyDescent="0.25">
      <c r="A9" s="19">
        <v>8</v>
      </c>
      <c r="B9" s="18">
        <v>501</v>
      </c>
      <c r="C9" s="23">
        <v>5</v>
      </c>
      <c r="D9" s="63" t="s">
        <v>19</v>
      </c>
      <c r="E9" s="67">
        <v>619</v>
      </c>
      <c r="F9" s="67">
        <v>29</v>
      </c>
      <c r="G9" s="92">
        <f t="shared" si="0"/>
        <v>648</v>
      </c>
      <c r="H9" s="63">
        <f t="shared" si="2"/>
        <v>712.80000000000007</v>
      </c>
      <c r="I9" s="53" t="e">
        <f>#REF!+80</f>
        <v>#REF!</v>
      </c>
      <c r="J9" s="81" t="e">
        <f t="shared" si="3"/>
        <v>#REF!</v>
      </c>
      <c r="K9" s="82" t="e">
        <f t="shared" si="4"/>
        <v>#REF!</v>
      </c>
      <c r="L9" s="83" t="e">
        <f t="shared" si="1"/>
        <v>#REF!</v>
      </c>
      <c r="M9" s="84">
        <f t="shared" si="5"/>
        <v>2138400</v>
      </c>
      <c r="N9" s="90" t="s">
        <v>45</v>
      </c>
    </row>
    <row r="10" spans="1:15" s="1" customFormat="1" x14ac:dyDescent="0.25">
      <c r="A10" s="19">
        <v>9</v>
      </c>
      <c r="B10" s="18">
        <v>502</v>
      </c>
      <c r="C10" s="23">
        <v>5</v>
      </c>
      <c r="D10" s="63" t="s">
        <v>19</v>
      </c>
      <c r="E10" s="93">
        <v>619</v>
      </c>
      <c r="F10" s="67">
        <v>29</v>
      </c>
      <c r="G10" s="92">
        <f t="shared" si="0"/>
        <v>648</v>
      </c>
      <c r="H10" s="63">
        <f t="shared" si="2"/>
        <v>712.80000000000007</v>
      </c>
      <c r="I10" s="53" t="e">
        <f t="shared" si="6"/>
        <v>#REF!</v>
      </c>
      <c r="J10" s="81" t="e">
        <f t="shared" si="3"/>
        <v>#REF!</v>
      </c>
      <c r="K10" s="82" t="e">
        <f t="shared" si="4"/>
        <v>#REF!</v>
      </c>
      <c r="L10" s="83" t="e">
        <f t="shared" si="1"/>
        <v>#REF!</v>
      </c>
      <c r="M10" s="84">
        <f t="shared" si="5"/>
        <v>2138400</v>
      </c>
      <c r="N10" s="90" t="s">
        <v>45</v>
      </c>
    </row>
    <row r="11" spans="1:15" s="1" customFormat="1" x14ac:dyDescent="0.25">
      <c r="A11" s="19">
        <v>10</v>
      </c>
      <c r="B11" s="18">
        <v>601</v>
      </c>
      <c r="C11" s="23">
        <v>6</v>
      </c>
      <c r="D11" s="63" t="s">
        <v>19</v>
      </c>
      <c r="E11" s="67">
        <v>619</v>
      </c>
      <c r="F11" s="67">
        <v>29</v>
      </c>
      <c r="G11" s="92">
        <f t="shared" si="0"/>
        <v>648</v>
      </c>
      <c r="H11" s="63">
        <f t="shared" si="2"/>
        <v>712.80000000000007</v>
      </c>
      <c r="I11" s="53" t="e">
        <f>#REF!+80</f>
        <v>#REF!</v>
      </c>
      <c r="J11" s="81" t="e">
        <f t="shared" si="3"/>
        <v>#REF!</v>
      </c>
      <c r="K11" s="82" t="e">
        <f t="shared" si="4"/>
        <v>#REF!</v>
      </c>
      <c r="L11" s="83" t="e">
        <f t="shared" si="1"/>
        <v>#REF!</v>
      </c>
      <c r="M11" s="84">
        <f t="shared" si="5"/>
        <v>2138400</v>
      </c>
      <c r="N11" s="90" t="s">
        <v>45</v>
      </c>
    </row>
    <row r="12" spans="1:15" s="1" customFormat="1" x14ac:dyDescent="0.25">
      <c r="A12" s="19">
        <v>11</v>
      </c>
      <c r="B12" s="18">
        <v>602</v>
      </c>
      <c r="C12" s="23">
        <v>6</v>
      </c>
      <c r="D12" s="63" t="s">
        <v>19</v>
      </c>
      <c r="E12" s="93">
        <v>619</v>
      </c>
      <c r="F12" s="67">
        <v>29</v>
      </c>
      <c r="G12" s="92">
        <f t="shared" si="0"/>
        <v>648</v>
      </c>
      <c r="H12" s="63">
        <f t="shared" si="2"/>
        <v>712.80000000000007</v>
      </c>
      <c r="I12" s="53" t="e">
        <f t="shared" si="6"/>
        <v>#REF!</v>
      </c>
      <c r="J12" s="81" t="e">
        <f t="shared" si="3"/>
        <v>#REF!</v>
      </c>
      <c r="K12" s="82" t="e">
        <f t="shared" si="4"/>
        <v>#REF!</v>
      </c>
      <c r="L12" s="83" t="e">
        <f t="shared" si="1"/>
        <v>#REF!</v>
      </c>
      <c r="M12" s="84">
        <f t="shared" si="5"/>
        <v>2138400</v>
      </c>
      <c r="N12" s="90" t="s">
        <v>45</v>
      </c>
    </row>
    <row r="13" spans="1:15" s="1" customFormat="1" x14ac:dyDescent="0.25">
      <c r="A13" s="19">
        <v>12</v>
      </c>
      <c r="B13" s="18">
        <v>701</v>
      </c>
      <c r="C13" s="23">
        <v>7</v>
      </c>
      <c r="D13" s="63" t="s">
        <v>19</v>
      </c>
      <c r="E13" s="67">
        <v>619</v>
      </c>
      <c r="F13" s="67">
        <v>29</v>
      </c>
      <c r="G13" s="92">
        <f t="shared" si="0"/>
        <v>648</v>
      </c>
      <c r="H13" s="63">
        <f t="shared" si="2"/>
        <v>712.80000000000007</v>
      </c>
      <c r="I13" s="53" t="e">
        <f>#REF!+80</f>
        <v>#REF!</v>
      </c>
      <c r="J13" s="81" t="e">
        <f t="shared" si="3"/>
        <v>#REF!</v>
      </c>
      <c r="K13" s="82" t="e">
        <f t="shared" si="4"/>
        <v>#REF!</v>
      </c>
      <c r="L13" s="83" t="e">
        <f t="shared" si="1"/>
        <v>#REF!</v>
      </c>
      <c r="M13" s="84">
        <f t="shared" si="5"/>
        <v>2138400</v>
      </c>
      <c r="N13" s="90" t="s">
        <v>45</v>
      </c>
    </row>
    <row r="14" spans="1:15" s="1" customFormat="1" x14ac:dyDescent="0.25">
      <c r="A14" s="19">
        <v>13</v>
      </c>
      <c r="B14" s="18">
        <v>702</v>
      </c>
      <c r="C14" s="23">
        <v>7</v>
      </c>
      <c r="D14" s="63" t="s">
        <v>19</v>
      </c>
      <c r="E14" s="93">
        <v>619</v>
      </c>
      <c r="F14" s="67">
        <v>29</v>
      </c>
      <c r="G14" s="92">
        <f t="shared" si="0"/>
        <v>648</v>
      </c>
      <c r="H14" s="63">
        <f t="shared" si="2"/>
        <v>712.80000000000007</v>
      </c>
      <c r="I14" s="53" t="e">
        <f t="shared" si="6"/>
        <v>#REF!</v>
      </c>
      <c r="J14" s="81" t="e">
        <f t="shared" si="3"/>
        <v>#REF!</v>
      </c>
      <c r="K14" s="82" t="e">
        <f t="shared" si="4"/>
        <v>#REF!</v>
      </c>
      <c r="L14" s="83" t="e">
        <f t="shared" si="1"/>
        <v>#REF!</v>
      </c>
      <c r="M14" s="84">
        <f t="shared" si="5"/>
        <v>2138400</v>
      </c>
      <c r="N14" s="90" t="s">
        <v>45</v>
      </c>
    </row>
    <row r="15" spans="1:15" s="1" customFormat="1" x14ac:dyDescent="0.25">
      <c r="A15" s="19">
        <v>14</v>
      </c>
      <c r="B15" s="24">
        <v>801</v>
      </c>
      <c r="C15" s="24">
        <v>8</v>
      </c>
      <c r="D15" s="63" t="s">
        <v>23</v>
      </c>
      <c r="E15" s="67">
        <v>799</v>
      </c>
      <c r="F15" s="67">
        <v>29</v>
      </c>
      <c r="G15" s="92">
        <f t="shared" si="0"/>
        <v>828</v>
      </c>
      <c r="H15" s="63">
        <f t="shared" si="2"/>
        <v>910.80000000000007</v>
      </c>
      <c r="I15" s="53" t="e">
        <f>#REF!+80</f>
        <v>#REF!</v>
      </c>
      <c r="J15" s="81" t="e">
        <f t="shared" si="3"/>
        <v>#REF!</v>
      </c>
      <c r="K15" s="82" t="e">
        <f t="shared" si="4"/>
        <v>#REF!</v>
      </c>
      <c r="L15" s="83" t="e">
        <f t="shared" si="1"/>
        <v>#REF!</v>
      </c>
      <c r="M15" s="84">
        <f t="shared" si="5"/>
        <v>2732400</v>
      </c>
      <c r="N15" s="90" t="s">
        <v>45</v>
      </c>
    </row>
    <row r="16" spans="1:15" s="1" customFormat="1" x14ac:dyDescent="0.25">
      <c r="A16" s="19">
        <v>15</v>
      </c>
      <c r="B16" s="24">
        <v>901</v>
      </c>
      <c r="C16" s="24">
        <v>9</v>
      </c>
      <c r="D16" s="63" t="s">
        <v>19</v>
      </c>
      <c r="E16" s="67">
        <v>619</v>
      </c>
      <c r="F16" s="67">
        <v>29</v>
      </c>
      <c r="G16" s="92">
        <f t="shared" si="0"/>
        <v>648</v>
      </c>
      <c r="H16" s="63">
        <f t="shared" si="2"/>
        <v>712.80000000000007</v>
      </c>
      <c r="I16" s="53" t="e">
        <f>#REF!+80</f>
        <v>#REF!</v>
      </c>
      <c r="J16" s="81" t="e">
        <f t="shared" si="3"/>
        <v>#REF!</v>
      </c>
      <c r="K16" s="82" t="e">
        <f t="shared" si="4"/>
        <v>#REF!</v>
      </c>
      <c r="L16" s="83" t="e">
        <f t="shared" si="1"/>
        <v>#REF!</v>
      </c>
      <c r="M16" s="84">
        <f t="shared" si="5"/>
        <v>2138400</v>
      </c>
      <c r="N16" s="90" t="s">
        <v>45</v>
      </c>
    </row>
    <row r="17" spans="1:14" s="1" customFormat="1" x14ac:dyDescent="0.25">
      <c r="A17" s="19">
        <v>16</v>
      </c>
      <c r="B17" s="24">
        <v>902</v>
      </c>
      <c r="C17" s="24">
        <v>9</v>
      </c>
      <c r="D17" s="63" t="s">
        <v>19</v>
      </c>
      <c r="E17" s="93">
        <v>619</v>
      </c>
      <c r="F17" s="67">
        <v>29</v>
      </c>
      <c r="G17" s="92">
        <f t="shared" si="0"/>
        <v>648</v>
      </c>
      <c r="H17" s="63">
        <f t="shared" si="2"/>
        <v>712.80000000000007</v>
      </c>
      <c r="I17" s="53" t="e">
        <f t="shared" ref="I17" si="7">I16</f>
        <v>#REF!</v>
      </c>
      <c r="J17" s="81" t="e">
        <f t="shared" si="3"/>
        <v>#REF!</v>
      </c>
      <c r="K17" s="82" t="e">
        <f t="shared" si="4"/>
        <v>#REF!</v>
      </c>
      <c r="L17" s="83" t="e">
        <f t="shared" si="1"/>
        <v>#REF!</v>
      </c>
      <c r="M17" s="84">
        <f t="shared" si="5"/>
        <v>2138400</v>
      </c>
      <c r="N17" s="90" t="s">
        <v>45</v>
      </c>
    </row>
    <row r="18" spans="1:14" s="1" customFormat="1" x14ac:dyDescent="0.25">
      <c r="A18" s="19">
        <v>17</v>
      </c>
      <c r="B18" s="24">
        <v>1001</v>
      </c>
      <c r="C18" s="24">
        <v>10</v>
      </c>
      <c r="D18" s="63" t="s">
        <v>19</v>
      </c>
      <c r="E18" s="67">
        <v>619</v>
      </c>
      <c r="F18" s="67">
        <v>29</v>
      </c>
      <c r="G18" s="92">
        <f t="shared" si="0"/>
        <v>648</v>
      </c>
      <c r="H18" s="63">
        <f t="shared" si="2"/>
        <v>712.80000000000007</v>
      </c>
      <c r="I18" s="53" t="e">
        <f>#REF!+80</f>
        <v>#REF!</v>
      </c>
      <c r="J18" s="81" t="e">
        <f t="shared" si="3"/>
        <v>#REF!</v>
      </c>
      <c r="K18" s="82" t="e">
        <f t="shared" si="4"/>
        <v>#REF!</v>
      </c>
      <c r="L18" s="83" t="e">
        <f t="shared" si="1"/>
        <v>#REF!</v>
      </c>
      <c r="M18" s="84">
        <f t="shared" si="5"/>
        <v>2138400</v>
      </c>
      <c r="N18" s="90" t="s">
        <v>45</v>
      </c>
    </row>
    <row r="19" spans="1:14" s="1" customFormat="1" x14ac:dyDescent="0.25">
      <c r="A19" s="19">
        <v>18</v>
      </c>
      <c r="B19" s="24">
        <v>1002</v>
      </c>
      <c r="C19" s="24">
        <v>10</v>
      </c>
      <c r="D19" s="63" t="s">
        <v>19</v>
      </c>
      <c r="E19" s="93">
        <v>619</v>
      </c>
      <c r="F19" s="67">
        <v>29</v>
      </c>
      <c r="G19" s="92">
        <f t="shared" si="0"/>
        <v>648</v>
      </c>
      <c r="H19" s="63">
        <f t="shared" si="2"/>
        <v>712.80000000000007</v>
      </c>
      <c r="I19" s="53" t="e">
        <f t="shared" ref="I19" si="8">I18</f>
        <v>#REF!</v>
      </c>
      <c r="J19" s="81" t="e">
        <f t="shared" si="3"/>
        <v>#REF!</v>
      </c>
      <c r="K19" s="82" t="e">
        <f t="shared" si="4"/>
        <v>#REF!</v>
      </c>
      <c r="L19" s="83" t="e">
        <f t="shared" si="1"/>
        <v>#REF!</v>
      </c>
      <c r="M19" s="84">
        <f t="shared" si="5"/>
        <v>2138400</v>
      </c>
      <c r="N19" s="90" t="s">
        <v>45</v>
      </c>
    </row>
    <row r="20" spans="1:14" s="1" customFormat="1" x14ac:dyDescent="0.25">
      <c r="A20" s="64" t="s">
        <v>3</v>
      </c>
      <c r="B20" s="64"/>
      <c r="C20" s="64"/>
      <c r="D20" s="64"/>
      <c r="E20" s="94">
        <f>SUM(E2:E19)</f>
        <v>11322</v>
      </c>
      <c r="F20" s="94">
        <f>SUM(F2:F19)</f>
        <v>522</v>
      </c>
      <c r="G20" s="94">
        <f>SUM(G2:G19)</f>
        <v>11844</v>
      </c>
      <c r="H20" s="94">
        <f>SUM(H2:H19)</f>
        <v>13028.399999999996</v>
      </c>
      <c r="I20" s="85"/>
      <c r="J20" s="88" t="e">
        <f>SUM(J2:J19)</f>
        <v>#REF!</v>
      </c>
      <c r="K20" s="88" t="e">
        <f>SUM(K2:K19)</f>
        <v>#REF!</v>
      </c>
      <c r="L20" s="88"/>
      <c r="M20" s="88">
        <f>SUM(M2:M19)</f>
        <v>39085200</v>
      </c>
      <c r="N20" s="86"/>
    </row>
    <row r="21" spans="1:14" s="1" customFormat="1" x14ac:dyDescent="0.25">
      <c r="A21" s="20"/>
      <c r="B21" s="38"/>
      <c r="C21" s="38"/>
      <c r="D21" s="38"/>
      <c r="E21" s="95"/>
      <c r="F21" s="95"/>
      <c r="G21" s="95"/>
      <c r="H21" s="86"/>
      <c r="I21" s="86"/>
      <c r="J21" s="86"/>
      <c r="K21" s="86"/>
      <c r="L21" s="86"/>
      <c r="M21" s="86"/>
      <c r="N21" s="86"/>
    </row>
    <row r="22" spans="1:14" s="1" customFormat="1" x14ac:dyDescent="0.25">
      <c r="A22" s="20"/>
      <c r="B22" s="38"/>
      <c r="C22" s="38"/>
      <c r="D22" s="38"/>
      <c r="E22" s="95"/>
      <c r="F22" s="95"/>
      <c r="G22" s="95"/>
      <c r="H22" s="86"/>
      <c r="I22" s="86"/>
      <c r="J22" s="86"/>
      <c r="K22" s="86"/>
      <c r="L22" s="86"/>
      <c r="M22" s="86"/>
      <c r="N22" s="86"/>
    </row>
    <row r="23" spans="1:14" s="1" customFormat="1" x14ac:dyDescent="0.25">
      <c r="A23" s="20"/>
      <c r="B23" s="38"/>
      <c r="C23" s="38"/>
      <c r="D23" s="38"/>
      <c r="E23" s="95"/>
      <c r="F23" s="95"/>
      <c r="G23" s="95"/>
      <c r="H23" s="86"/>
      <c r="I23" s="86"/>
      <c r="J23" s="86"/>
      <c r="K23" s="86"/>
      <c r="L23" s="86"/>
      <c r="M23" s="86"/>
      <c r="N23" s="86"/>
    </row>
    <row r="24" spans="1:14" s="1" customFormat="1" x14ac:dyDescent="0.25">
      <c r="A24" s="20"/>
      <c r="B24" s="38"/>
      <c r="C24" s="38"/>
      <c r="D24" s="38"/>
      <c r="E24" s="95"/>
      <c r="F24" s="95"/>
      <c r="G24" s="95"/>
      <c r="H24" s="86"/>
      <c r="I24" s="86"/>
      <c r="J24" s="86"/>
      <c r="K24" s="86"/>
      <c r="L24" s="86"/>
      <c r="M24" s="86"/>
      <c r="N24" s="86"/>
    </row>
    <row r="25" spans="1:14" s="1" customFormat="1" x14ac:dyDescent="0.25">
      <c r="A25" s="20"/>
      <c r="B25" s="38"/>
      <c r="C25" s="38"/>
      <c r="D25" s="38"/>
      <c r="E25" s="95"/>
      <c r="F25" s="95"/>
      <c r="G25" s="95"/>
      <c r="H25" s="86"/>
      <c r="I25" s="86"/>
      <c r="J25" s="86"/>
      <c r="K25" s="86"/>
      <c r="L25" s="86"/>
      <c r="M25" s="86"/>
      <c r="N25" s="86"/>
    </row>
    <row r="26" spans="1:14" s="1" customFormat="1" x14ac:dyDescent="0.25">
      <c r="A26" s="20"/>
      <c r="B26" s="38"/>
      <c r="C26" s="38"/>
      <c r="D26" s="38"/>
      <c r="E26" s="95"/>
      <c r="F26" s="95"/>
      <c r="G26" s="95"/>
      <c r="H26" s="86"/>
      <c r="I26" s="86"/>
      <c r="J26" s="86"/>
      <c r="K26" s="86"/>
      <c r="L26" s="86"/>
      <c r="M26" s="86"/>
      <c r="N26" s="86"/>
    </row>
    <row r="27" spans="1:14" s="1" customFormat="1" x14ac:dyDescent="0.25">
      <c r="A27" s="20"/>
      <c r="B27" s="38"/>
      <c r="C27" s="38"/>
      <c r="D27" s="38"/>
      <c r="E27" s="95"/>
      <c r="F27" s="95"/>
      <c r="G27" s="95"/>
      <c r="H27" s="86"/>
      <c r="I27" s="86"/>
      <c r="J27" s="86"/>
      <c r="K27" s="86"/>
      <c r="L27" s="86"/>
      <c r="M27" s="86"/>
      <c r="N27" s="86"/>
    </row>
    <row r="28" spans="1:14" s="1" customFormat="1" x14ac:dyDescent="0.25">
      <c r="A28" s="20"/>
      <c r="B28" s="38"/>
      <c r="C28" s="38"/>
      <c r="D28" s="38"/>
      <c r="E28" s="95"/>
      <c r="F28" s="95"/>
      <c r="G28" s="95"/>
      <c r="H28" s="86"/>
      <c r="I28" s="86"/>
      <c r="J28" s="86"/>
      <c r="K28" s="86"/>
      <c r="L28" s="86"/>
      <c r="M28" s="86"/>
      <c r="N28" s="86"/>
    </row>
    <row r="29" spans="1:14" s="1" customFormat="1" x14ac:dyDescent="0.25">
      <c r="A29" s="20"/>
      <c r="B29" s="38"/>
      <c r="C29" s="38"/>
      <c r="D29" s="38"/>
      <c r="E29" s="95"/>
      <c r="F29" s="95"/>
      <c r="G29" s="95"/>
      <c r="H29" s="86"/>
      <c r="I29" s="86"/>
      <c r="J29" s="86"/>
      <c r="K29" s="86"/>
      <c r="L29" s="86"/>
      <c r="M29" s="86"/>
      <c r="N29" s="86"/>
    </row>
    <row r="30" spans="1:14" s="1" customFormat="1" x14ac:dyDescent="0.25">
      <c r="A30" s="20"/>
      <c r="B30" s="38"/>
      <c r="C30" s="38"/>
      <c r="D30" s="38"/>
      <c r="E30" s="95"/>
      <c r="F30" s="95"/>
      <c r="G30" s="95"/>
      <c r="H30" s="86"/>
      <c r="I30" s="86"/>
      <c r="J30" s="86"/>
      <c r="K30" s="86"/>
      <c r="L30" s="86"/>
      <c r="M30" s="86"/>
      <c r="N30" s="86"/>
    </row>
  </sheetData>
  <mergeCells count="1">
    <mergeCell ref="A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DAA0-FB1B-43E3-8D16-F12CC5E1AF34}">
  <dimension ref="A1:O94"/>
  <sheetViews>
    <sheetView tabSelected="1" topLeftCell="A67" zoomScale="190" zoomScaleNormal="190" workbookViewId="0">
      <selection activeCell="L76" sqref="L76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" style="75" customWidth="1"/>
    <col min="6" max="6" width="5.7109375" style="38" customWidth="1"/>
    <col min="7" max="7" width="5.5703125" style="58" customWidth="1"/>
    <col min="8" max="8" width="6.28515625" style="22" customWidth="1"/>
    <col min="9" max="9" width="7" style="86" customWidth="1"/>
    <col min="10" max="10" width="11" style="86" customWidth="1"/>
    <col min="11" max="11" width="13.140625" style="86" customWidth="1"/>
    <col min="12" max="12" width="8.140625" style="86" customWidth="1"/>
    <col min="13" max="13" width="9.85546875" style="86" customWidth="1"/>
    <col min="14" max="14" width="8" style="86" customWidth="1"/>
    <col min="15" max="15" width="10.28515625" style="1" bestFit="1" customWidth="1"/>
  </cols>
  <sheetData>
    <row r="1" spans="1:15" ht="60" customHeight="1" x14ac:dyDescent="0.25">
      <c r="A1" s="89" t="s">
        <v>1</v>
      </c>
      <c r="B1" s="77" t="s">
        <v>0</v>
      </c>
      <c r="C1" s="77" t="s">
        <v>2</v>
      </c>
      <c r="D1" s="77" t="s">
        <v>12</v>
      </c>
      <c r="E1" s="77" t="s">
        <v>29</v>
      </c>
      <c r="F1" s="77" t="s">
        <v>26</v>
      </c>
      <c r="G1" s="77" t="s">
        <v>28</v>
      </c>
      <c r="H1" s="77" t="s">
        <v>11</v>
      </c>
      <c r="I1" s="77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5" x14ac:dyDescent="0.25">
      <c r="A2" s="19">
        <v>1</v>
      </c>
      <c r="B2" s="18">
        <v>101</v>
      </c>
      <c r="C2" s="23">
        <v>1</v>
      </c>
      <c r="D2" s="51" t="s">
        <v>19</v>
      </c>
      <c r="E2" s="53">
        <v>619</v>
      </c>
      <c r="F2" s="67">
        <v>29</v>
      </c>
      <c r="G2" s="57">
        <f>F2+E2</f>
        <v>648</v>
      </c>
      <c r="H2" s="18">
        <f>G2*1.1</f>
        <v>712.80000000000007</v>
      </c>
      <c r="I2" s="53">
        <v>26000</v>
      </c>
      <c r="J2" s="121">
        <v>0</v>
      </c>
      <c r="K2" s="122">
        <f>ROUND(J2*1.08,0)</f>
        <v>0</v>
      </c>
      <c r="L2" s="123">
        <f t="shared" ref="L2:L43" si="0">MROUND((K2*0.025/12),500)</f>
        <v>0</v>
      </c>
      <c r="M2" s="124">
        <f>H2*3000</f>
        <v>2138400</v>
      </c>
      <c r="N2" s="90" t="s">
        <v>45</v>
      </c>
      <c r="O2" s="9"/>
    </row>
    <row r="3" spans="1:15" x14ac:dyDescent="0.25">
      <c r="A3" s="19">
        <v>2</v>
      </c>
      <c r="B3" s="18">
        <v>102</v>
      </c>
      <c r="C3" s="23">
        <v>1</v>
      </c>
      <c r="D3" s="51" t="s">
        <v>19</v>
      </c>
      <c r="E3" s="53">
        <v>619</v>
      </c>
      <c r="F3" s="67">
        <v>29</v>
      </c>
      <c r="G3" s="57">
        <f t="shared" ref="G3:G66" si="1">F3+E3</f>
        <v>648</v>
      </c>
      <c r="H3" s="18">
        <f t="shared" ref="H3:H66" si="2">G3*1.1</f>
        <v>712.80000000000007</v>
      </c>
      <c r="I3" s="53">
        <f t="shared" ref="I3" si="3">I2</f>
        <v>26000</v>
      </c>
      <c r="J3" s="121">
        <v>0</v>
      </c>
      <c r="K3" s="122">
        <f t="shared" ref="K3:K66" si="4">ROUND(J3*1.08,0)</f>
        <v>0</v>
      </c>
      <c r="L3" s="123">
        <f t="shared" ref="L3:L66" si="5">MROUND((K3*0.025/12),500)</f>
        <v>0</v>
      </c>
      <c r="M3" s="124">
        <f t="shared" ref="M3:M66" si="6">H3*3000</f>
        <v>2138400</v>
      </c>
      <c r="N3" s="90" t="s">
        <v>45</v>
      </c>
    </row>
    <row r="4" spans="1:15" x14ac:dyDescent="0.25">
      <c r="A4" s="19">
        <v>3</v>
      </c>
      <c r="B4" s="18">
        <v>103</v>
      </c>
      <c r="C4" s="23">
        <v>1</v>
      </c>
      <c r="D4" s="51" t="s">
        <v>19</v>
      </c>
      <c r="E4" s="53">
        <v>569</v>
      </c>
      <c r="F4" s="67">
        <v>0</v>
      </c>
      <c r="G4" s="57">
        <f t="shared" si="1"/>
        <v>569</v>
      </c>
      <c r="H4" s="18">
        <f t="shared" si="2"/>
        <v>625.90000000000009</v>
      </c>
      <c r="I4" s="53">
        <f>I3</f>
        <v>26000</v>
      </c>
      <c r="J4" s="121">
        <f t="shared" ref="J3:J66" si="7">G4*I4</f>
        <v>14794000</v>
      </c>
      <c r="K4" s="122">
        <f t="shared" si="4"/>
        <v>15977520</v>
      </c>
      <c r="L4" s="123">
        <f t="shared" si="5"/>
        <v>33500</v>
      </c>
      <c r="M4" s="124">
        <f t="shared" si="6"/>
        <v>1877700.0000000002</v>
      </c>
      <c r="N4" s="90" t="s">
        <v>44</v>
      </c>
    </row>
    <row r="5" spans="1:15" x14ac:dyDescent="0.25">
      <c r="A5" s="19">
        <v>4</v>
      </c>
      <c r="B5" s="18">
        <v>104</v>
      </c>
      <c r="C5" s="23">
        <v>1</v>
      </c>
      <c r="D5" s="51" t="s">
        <v>15</v>
      </c>
      <c r="E5" s="53">
        <v>391</v>
      </c>
      <c r="F5" s="67">
        <v>0</v>
      </c>
      <c r="G5" s="57">
        <f t="shared" si="1"/>
        <v>391</v>
      </c>
      <c r="H5" s="18">
        <f t="shared" si="2"/>
        <v>430.1</v>
      </c>
      <c r="I5" s="53">
        <f>I4</f>
        <v>26000</v>
      </c>
      <c r="J5" s="121">
        <f t="shared" si="7"/>
        <v>10166000</v>
      </c>
      <c r="K5" s="122">
        <f t="shared" si="4"/>
        <v>10979280</v>
      </c>
      <c r="L5" s="123">
        <f t="shared" si="5"/>
        <v>23000</v>
      </c>
      <c r="M5" s="124">
        <f t="shared" si="6"/>
        <v>1290300</v>
      </c>
      <c r="N5" s="90" t="s">
        <v>44</v>
      </c>
    </row>
    <row r="6" spans="1:15" x14ac:dyDescent="0.25">
      <c r="A6" s="19">
        <v>5</v>
      </c>
      <c r="B6" s="18">
        <v>105</v>
      </c>
      <c r="C6" s="23">
        <v>1</v>
      </c>
      <c r="D6" s="51" t="s">
        <v>15</v>
      </c>
      <c r="E6" s="53">
        <v>397</v>
      </c>
      <c r="F6" s="67">
        <v>0</v>
      </c>
      <c r="G6" s="57">
        <f t="shared" si="1"/>
        <v>397</v>
      </c>
      <c r="H6" s="18">
        <f t="shared" si="2"/>
        <v>436.70000000000005</v>
      </c>
      <c r="I6" s="53">
        <f>I5</f>
        <v>26000</v>
      </c>
      <c r="J6" s="121">
        <f t="shared" si="7"/>
        <v>10322000</v>
      </c>
      <c r="K6" s="122">
        <f t="shared" si="4"/>
        <v>11147760</v>
      </c>
      <c r="L6" s="123">
        <f t="shared" si="5"/>
        <v>23000</v>
      </c>
      <c r="M6" s="124">
        <f t="shared" si="6"/>
        <v>1310100.0000000002</v>
      </c>
      <c r="N6" s="90" t="s">
        <v>44</v>
      </c>
    </row>
    <row r="7" spans="1:15" x14ac:dyDescent="0.25">
      <c r="A7" s="19">
        <v>6</v>
      </c>
      <c r="B7" s="18">
        <v>106</v>
      </c>
      <c r="C7" s="23">
        <v>1</v>
      </c>
      <c r="D7" s="51" t="s">
        <v>15</v>
      </c>
      <c r="E7" s="53">
        <v>396</v>
      </c>
      <c r="F7" s="67">
        <v>0</v>
      </c>
      <c r="G7" s="57">
        <f t="shared" si="1"/>
        <v>396</v>
      </c>
      <c r="H7" s="18">
        <f t="shared" si="2"/>
        <v>435.6</v>
      </c>
      <c r="I7" s="53">
        <f>I6</f>
        <v>26000</v>
      </c>
      <c r="J7" s="121">
        <f t="shared" si="7"/>
        <v>10296000</v>
      </c>
      <c r="K7" s="122">
        <f t="shared" si="4"/>
        <v>11119680</v>
      </c>
      <c r="L7" s="123">
        <f t="shared" si="5"/>
        <v>23000</v>
      </c>
      <c r="M7" s="124">
        <f t="shared" si="6"/>
        <v>1306800</v>
      </c>
      <c r="N7" s="90" t="s">
        <v>44</v>
      </c>
    </row>
    <row r="8" spans="1:15" x14ac:dyDescent="0.25">
      <c r="A8" s="19">
        <v>4</v>
      </c>
      <c r="B8" s="18">
        <v>201</v>
      </c>
      <c r="C8" s="23">
        <v>2</v>
      </c>
      <c r="D8" s="51" t="s">
        <v>19</v>
      </c>
      <c r="E8" s="53">
        <v>619</v>
      </c>
      <c r="F8" s="67">
        <v>29</v>
      </c>
      <c r="G8" s="57">
        <f t="shared" si="1"/>
        <v>648</v>
      </c>
      <c r="H8" s="18">
        <f t="shared" si="2"/>
        <v>712.80000000000007</v>
      </c>
      <c r="I8" s="53">
        <f>I7+80</f>
        <v>26080</v>
      </c>
      <c r="J8" s="121">
        <v>0</v>
      </c>
      <c r="K8" s="122">
        <f t="shared" si="4"/>
        <v>0</v>
      </c>
      <c r="L8" s="123">
        <f t="shared" si="5"/>
        <v>0</v>
      </c>
      <c r="M8" s="124">
        <f t="shared" si="6"/>
        <v>2138400</v>
      </c>
      <c r="N8" s="90" t="s">
        <v>45</v>
      </c>
    </row>
    <row r="9" spans="1:15" x14ac:dyDescent="0.25">
      <c r="A9" s="19">
        <v>5</v>
      </c>
      <c r="B9" s="18">
        <v>202</v>
      </c>
      <c r="C9" s="23">
        <v>2</v>
      </c>
      <c r="D9" s="51" t="s">
        <v>19</v>
      </c>
      <c r="E9" s="53">
        <v>619</v>
      </c>
      <c r="F9" s="67">
        <v>29</v>
      </c>
      <c r="G9" s="57">
        <f t="shared" si="1"/>
        <v>648</v>
      </c>
      <c r="H9" s="18">
        <f t="shared" si="2"/>
        <v>712.80000000000007</v>
      </c>
      <c r="I9" s="53">
        <f>I8</f>
        <v>26080</v>
      </c>
      <c r="J9" s="121">
        <v>0</v>
      </c>
      <c r="K9" s="122">
        <f t="shared" si="4"/>
        <v>0</v>
      </c>
      <c r="L9" s="123">
        <f t="shared" si="5"/>
        <v>0</v>
      </c>
      <c r="M9" s="124">
        <f t="shared" si="6"/>
        <v>2138400</v>
      </c>
      <c r="N9" s="90" t="s">
        <v>45</v>
      </c>
    </row>
    <row r="10" spans="1:15" x14ac:dyDescent="0.25">
      <c r="A10" s="19">
        <v>6</v>
      </c>
      <c r="B10" s="18">
        <v>203</v>
      </c>
      <c r="C10" s="23">
        <v>2</v>
      </c>
      <c r="D10" s="51" t="s">
        <v>19</v>
      </c>
      <c r="E10" s="53">
        <v>569</v>
      </c>
      <c r="F10" s="67">
        <v>0</v>
      </c>
      <c r="G10" s="57">
        <f t="shared" si="1"/>
        <v>569</v>
      </c>
      <c r="H10" s="18">
        <f t="shared" si="2"/>
        <v>625.90000000000009</v>
      </c>
      <c r="I10" s="53">
        <f>I9</f>
        <v>26080</v>
      </c>
      <c r="J10" s="121">
        <f t="shared" si="7"/>
        <v>14839520</v>
      </c>
      <c r="K10" s="122">
        <f t="shared" si="4"/>
        <v>16026682</v>
      </c>
      <c r="L10" s="123">
        <f t="shared" si="5"/>
        <v>33500</v>
      </c>
      <c r="M10" s="124">
        <f t="shared" si="6"/>
        <v>1877700.0000000002</v>
      </c>
      <c r="N10" s="90" t="s">
        <v>44</v>
      </c>
    </row>
    <row r="11" spans="1:15" x14ac:dyDescent="0.25">
      <c r="A11" s="19">
        <v>7</v>
      </c>
      <c r="B11" s="18">
        <v>204</v>
      </c>
      <c r="C11" s="23">
        <v>2</v>
      </c>
      <c r="D11" s="51" t="s">
        <v>15</v>
      </c>
      <c r="E11" s="53">
        <v>391</v>
      </c>
      <c r="F11" s="67">
        <v>0</v>
      </c>
      <c r="G11" s="57">
        <f t="shared" si="1"/>
        <v>391</v>
      </c>
      <c r="H11" s="18">
        <f t="shared" si="2"/>
        <v>430.1</v>
      </c>
      <c r="I11" s="53">
        <f>I10</f>
        <v>26080</v>
      </c>
      <c r="J11" s="121">
        <f t="shared" si="7"/>
        <v>10197280</v>
      </c>
      <c r="K11" s="122">
        <f t="shared" si="4"/>
        <v>11013062</v>
      </c>
      <c r="L11" s="123">
        <f t="shared" si="5"/>
        <v>23000</v>
      </c>
      <c r="M11" s="124">
        <f t="shared" si="6"/>
        <v>1290300</v>
      </c>
      <c r="N11" s="90" t="s">
        <v>44</v>
      </c>
    </row>
    <row r="12" spans="1:15" x14ac:dyDescent="0.25">
      <c r="A12" s="19">
        <v>8</v>
      </c>
      <c r="B12" s="18">
        <v>205</v>
      </c>
      <c r="C12" s="23">
        <v>2</v>
      </c>
      <c r="D12" s="51" t="s">
        <v>15</v>
      </c>
      <c r="E12" s="53">
        <v>397</v>
      </c>
      <c r="F12" s="67">
        <v>0</v>
      </c>
      <c r="G12" s="57">
        <f t="shared" si="1"/>
        <v>397</v>
      </c>
      <c r="H12" s="18">
        <f t="shared" si="2"/>
        <v>436.70000000000005</v>
      </c>
      <c r="I12" s="53">
        <f>I11</f>
        <v>26080</v>
      </c>
      <c r="J12" s="121">
        <f t="shared" si="7"/>
        <v>10353760</v>
      </c>
      <c r="K12" s="122">
        <f t="shared" si="4"/>
        <v>11182061</v>
      </c>
      <c r="L12" s="123">
        <f t="shared" si="5"/>
        <v>23500</v>
      </c>
      <c r="M12" s="124">
        <f t="shared" si="6"/>
        <v>1310100.0000000002</v>
      </c>
      <c r="N12" s="90" t="s">
        <v>44</v>
      </c>
    </row>
    <row r="13" spans="1:15" x14ac:dyDescent="0.25">
      <c r="A13" s="19">
        <v>9</v>
      </c>
      <c r="B13" s="18">
        <v>206</v>
      </c>
      <c r="C13" s="23">
        <v>2</v>
      </c>
      <c r="D13" s="51" t="s">
        <v>15</v>
      </c>
      <c r="E13" s="53">
        <v>396</v>
      </c>
      <c r="F13" s="67">
        <v>0</v>
      </c>
      <c r="G13" s="57">
        <f t="shared" si="1"/>
        <v>396</v>
      </c>
      <c r="H13" s="18">
        <f t="shared" si="2"/>
        <v>435.6</v>
      </c>
      <c r="I13" s="53">
        <f>I12</f>
        <v>26080</v>
      </c>
      <c r="J13" s="121">
        <f t="shared" si="7"/>
        <v>10327680</v>
      </c>
      <c r="K13" s="122">
        <f t="shared" si="4"/>
        <v>11153894</v>
      </c>
      <c r="L13" s="123">
        <f t="shared" si="5"/>
        <v>23000</v>
      </c>
      <c r="M13" s="124">
        <f t="shared" si="6"/>
        <v>1306800</v>
      </c>
      <c r="N13" s="90" t="s">
        <v>44</v>
      </c>
    </row>
    <row r="14" spans="1:15" x14ac:dyDescent="0.25">
      <c r="A14" s="19">
        <v>10</v>
      </c>
      <c r="B14" s="18">
        <v>301</v>
      </c>
      <c r="C14" s="23">
        <v>3</v>
      </c>
      <c r="D14" s="51" t="s">
        <v>19</v>
      </c>
      <c r="E14" s="53">
        <v>619</v>
      </c>
      <c r="F14" s="67">
        <v>29</v>
      </c>
      <c r="G14" s="57">
        <f t="shared" si="1"/>
        <v>648</v>
      </c>
      <c r="H14" s="18">
        <f t="shared" si="2"/>
        <v>712.80000000000007</v>
      </c>
      <c r="I14" s="53">
        <f>I13+80</f>
        <v>26160</v>
      </c>
      <c r="J14" s="121">
        <v>0</v>
      </c>
      <c r="K14" s="122">
        <f t="shared" si="4"/>
        <v>0</v>
      </c>
      <c r="L14" s="123">
        <f t="shared" si="5"/>
        <v>0</v>
      </c>
      <c r="M14" s="124">
        <f t="shared" si="6"/>
        <v>2138400</v>
      </c>
      <c r="N14" s="90" t="s">
        <v>45</v>
      </c>
    </row>
    <row r="15" spans="1:15" x14ac:dyDescent="0.25">
      <c r="A15" s="19">
        <v>11</v>
      </c>
      <c r="B15" s="18">
        <v>302</v>
      </c>
      <c r="C15" s="23">
        <v>3</v>
      </c>
      <c r="D15" s="51" t="s">
        <v>19</v>
      </c>
      <c r="E15" s="53">
        <v>619</v>
      </c>
      <c r="F15" s="67">
        <v>29</v>
      </c>
      <c r="G15" s="57">
        <f t="shared" si="1"/>
        <v>648</v>
      </c>
      <c r="H15" s="18">
        <f t="shared" si="2"/>
        <v>712.80000000000007</v>
      </c>
      <c r="I15" s="53">
        <f>I14</f>
        <v>26160</v>
      </c>
      <c r="J15" s="121">
        <v>0</v>
      </c>
      <c r="K15" s="122">
        <f t="shared" si="4"/>
        <v>0</v>
      </c>
      <c r="L15" s="123">
        <f t="shared" si="5"/>
        <v>0</v>
      </c>
      <c r="M15" s="124">
        <f t="shared" si="6"/>
        <v>2138400</v>
      </c>
      <c r="N15" s="90" t="s">
        <v>45</v>
      </c>
    </row>
    <row r="16" spans="1:15" x14ac:dyDescent="0.25">
      <c r="A16" s="19">
        <v>12</v>
      </c>
      <c r="B16" s="18">
        <v>303</v>
      </c>
      <c r="C16" s="23">
        <v>3</v>
      </c>
      <c r="D16" s="51" t="s">
        <v>19</v>
      </c>
      <c r="E16" s="53">
        <v>569</v>
      </c>
      <c r="F16" s="67">
        <v>0</v>
      </c>
      <c r="G16" s="57">
        <f t="shared" si="1"/>
        <v>569</v>
      </c>
      <c r="H16" s="18">
        <f t="shared" si="2"/>
        <v>625.90000000000009</v>
      </c>
      <c r="I16" s="53">
        <f>I15</f>
        <v>26160</v>
      </c>
      <c r="J16" s="121">
        <f t="shared" si="7"/>
        <v>14885040</v>
      </c>
      <c r="K16" s="122">
        <f t="shared" si="4"/>
        <v>16075843</v>
      </c>
      <c r="L16" s="123">
        <f t="shared" si="5"/>
        <v>33500</v>
      </c>
      <c r="M16" s="124">
        <f t="shared" si="6"/>
        <v>1877700.0000000002</v>
      </c>
      <c r="N16" s="90" t="s">
        <v>44</v>
      </c>
    </row>
    <row r="17" spans="1:14" x14ac:dyDescent="0.25">
      <c r="A17" s="19">
        <v>13</v>
      </c>
      <c r="B17" s="18">
        <v>304</v>
      </c>
      <c r="C17" s="23">
        <v>3</v>
      </c>
      <c r="D17" s="51" t="s">
        <v>15</v>
      </c>
      <c r="E17" s="53">
        <v>391</v>
      </c>
      <c r="F17" s="67">
        <v>0</v>
      </c>
      <c r="G17" s="57">
        <f t="shared" si="1"/>
        <v>391</v>
      </c>
      <c r="H17" s="18">
        <f t="shared" si="2"/>
        <v>430.1</v>
      </c>
      <c r="I17" s="53">
        <f>I16</f>
        <v>26160</v>
      </c>
      <c r="J17" s="121">
        <f t="shared" si="7"/>
        <v>10228560</v>
      </c>
      <c r="K17" s="122">
        <f t="shared" si="4"/>
        <v>11046845</v>
      </c>
      <c r="L17" s="123">
        <f t="shared" si="5"/>
        <v>23000</v>
      </c>
      <c r="M17" s="124">
        <f t="shared" si="6"/>
        <v>1290300</v>
      </c>
      <c r="N17" s="90" t="s">
        <v>44</v>
      </c>
    </row>
    <row r="18" spans="1:14" x14ac:dyDescent="0.25">
      <c r="A18" s="19">
        <v>14</v>
      </c>
      <c r="B18" s="18">
        <v>305</v>
      </c>
      <c r="C18" s="23">
        <v>3</v>
      </c>
      <c r="D18" s="51" t="s">
        <v>15</v>
      </c>
      <c r="E18" s="53">
        <v>397</v>
      </c>
      <c r="F18" s="67">
        <v>0</v>
      </c>
      <c r="G18" s="57">
        <f t="shared" si="1"/>
        <v>397</v>
      </c>
      <c r="H18" s="18">
        <f t="shared" si="2"/>
        <v>436.70000000000005</v>
      </c>
      <c r="I18" s="53">
        <f>I17</f>
        <v>26160</v>
      </c>
      <c r="J18" s="121">
        <f t="shared" si="7"/>
        <v>10385520</v>
      </c>
      <c r="K18" s="122">
        <f t="shared" si="4"/>
        <v>11216362</v>
      </c>
      <c r="L18" s="123">
        <f t="shared" si="5"/>
        <v>23500</v>
      </c>
      <c r="M18" s="124">
        <f t="shared" si="6"/>
        <v>1310100.0000000002</v>
      </c>
      <c r="N18" s="90" t="s">
        <v>44</v>
      </c>
    </row>
    <row r="19" spans="1:14" x14ac:dyDescent="0.25">
      <c r="A19" s="19">
        <v>15</v>
      </c>
      <c r="B19" s="18">
        <v>306</v>
      </c>
      <c r="C19" s="23">
        <v>3</v>
      </c>
      <c r="D19" s="51" t="s">
        <v>15</v>
      </c>
      <c r="E19" s="53">
        <v>396</v>
      </c>
      <c r="F19" s="67">
        <v>0</v>
      </c>
      <c r="G19" s="57">
        <f t="shared" si="1"/>
        <v>396</v>
      </c>
      <c r="H19" s="18">
        <f t="shared" si="2"/>
        <v>435.6</v>
      </c>
      <c r="I19" s="53">
        <f>I18</f>
        <v>26160</v>
      </c>
      <c r="J19" s="121">
        <f t="shared" si="7"/>
        <v>10359360</v>
      </c>
      <c r="K19" s="122">
        <f t="shared" si="4"/>
        <v>11188109</v>
      </c>
      <c r="L19" s="123">
        <f t="shared" si="5"/>
        <v>23500</v>
      </c>
      <c r="M19" s="124">
        <f t="shared" si="6"/>
        <v>1306800</v>
      </c>
      <c r="N19" s="90" t="s">
        <v>44</v>
      </c>
    </row>
    <row r="20" spans="1:14" x14ac:dyDescent="0.25">
      <c r="A20" s="19">
        <v>16</v>
      </c>
      <c r="B20" s="18">
        <v>401</v>
      </c>
      <c r="C20" s="23">
        <v>4</v>
      </c>
      <c r="D20" s="51" t="s">
        <v>19</v>
      </c>
      <c r="E20" s="53">
        <v>619</v>
      </c>
      <c r="F20" s="67">
        <v>29</v>
      </c>
      <c r="G20" s="57">
        <f t="shared" si="1"/>
        <v>648</v>
      </c>
      <c r="H20" s="18">
        <f t="shared" si="2"/>
        <v>712.80000000000007</v>
      </c>
      <c r="I20" s="53">
        <f>I19+80</f>
        <v>26240</v>
      </c>
      <c r="J20" s="121">
        <v>0</v>
      </c>
      <c r="K20" s="122">
        <f t="shared" si="4"/>
        <v>0</v>
      </c>
      <c r="L20" s="123">
        <f t="shared" si="5"/>
        <v>0</v>
      </c>
      <c r="M20" s="124">
        <f t="shared" si="6"/>
        <v>2138400</v>
      </c>
      <c r="N20" s="90" t="s">
        <v>45</v>
      </c>
    </row>
    <row r="21" spans="1:14" x14ac:dyDescent="0.25">
      <c r="A21" s="19">
        <v>17</v>
      </c>
      <c r="B21" s="18">
        <v>402</v>
      </c>
      <c r="C21" s="23">
        <v>4</v>
      </c>
      <c r="D21" s="51" t="s">
        <v>19</v>
      </c>
      <c r="E21" s="53">
        <v>619</v>
      </c>
      <c r="F21" s="67">
        <v>29</v>
      </c>
      <c r="G21" s="57">
        <f t="shared" si="1"/>
        <v>648</v>
      </c>
      <c r="H21" s="18">
        <f t="shared" si="2"/>
        <v>712.80000000000007</v>
      </c>
      <c r="I21" s="53">
        <f>I20</f>
        <v>26240</v>
      </c>
      <c r="J21" s="121">
        <v>0</v>
      </c>
      <c r="K21" s="122">
        <f t="shared" si="4"/>
        <v>0</v>
      </c>
      <c r="L21" s="123">
        <f t="shared" si="5"/>
        <v>0</v>
      </c>
      <c r="M21" s="124">
        <f t="shared" si="6"/>
        <v>2138400</v>
      </c>
      <c r="N21" s="90" t="s">
        <v>45</v>
      </c>
    </row>
    <row r="22" spans="1:14" x14ac:dyDescent="0.25">
      <c r="A22" s="19">
        <v>18</v>
      </c>
      <c r="B22" s="18">
        <v>403</v>
      </c>
      <c r="C22" s="23">
        <v>4</v>
      </c>
      <c r="D22" s="51" t="s">
        <v>19</v>
      </c>
      <c r="E22" s="53">
        <v>569</v>
      </c>
      <c r="F22" s="67">
        <v>0</v>
      </c>
      <c r="G22" s="57">
        <f t="shared" si="1"/>
        <v>569</v>
      </c>
      <c r="H22" s="18">
        <f t="shared" si="2"/>
        <v>625.90000000000009</v>
      </c>
      <c r="I22" s="53">
        <f>I21</f>
        <v>26240</v>
      </c>
      <c r="J22" s="121">
        <f t="shared" si="7"/>
        <v>14930560</v>
      </c>
      <c r="K22" s="122">
        <f t="shared" si="4"/>
        <v>16125005</v>
      </c>
      <c r="L22" s="123">
        <f t="shared" si="5"/>
        <v>33500</v>
      </c>
      <c r="M22" s="124">
        <f t="shared" si="6"/>
        <v>1877700.0000000002</v>
      </c>
      <c r="N22" s="90" t="s">
        <v>44</v>
      </c>
    </row>
    <row r="23" spans="1:14" x14ac:dyDescent="0.25">
      <c r="A23" s="19">
        <v>19</v>
      </c>
      <c r="B23" s="18">
        <v>404</v>
      </c>
      <c r="C23" s="23">
        <v>4</v>
      </c>
      <c r="D23" s="51" t="s">
        <v>15</v>
      </c>
      <c r="E23" s="53">
        <v>391</v>
      </c>
      <c r="F23" s="67">
        <v>0</v>
      </c>
      <c r="G23" s="57">
        <f t="shared" si="1"/>
        <v>391</v>
      </c>
      <c r="H23" s="18">
        <f t="shared" si="2"/>
        <v>430.1</v>
      </c>
      <c r="I23" s="53">
        <f>I22</f>
        <v>26240</v>
      </c>
      <c r="J23" s="121">
        <f t="shared" si="7"/>
        <v>10259840</v>
      </c>
      <c r="K23" s="122">
        <f t="shared" si="4"/>
        <v>11080627</v>
      </c>
      <c r="L23" s="123">
        <f t="shared" si="5"/>
        <v>23000</v>
      </c>
      <c r="M23" s="124">
        <f t="shared" si="6"/>
        <v>1290300</v>
      </c>
      <c r="N23" s="90" t="s">
        <v>44</v>
      </c>
    </row>
    <row r="24" spans="1:14" x14ac:dyDescent="0.25">
      <c r="A24" s="19">
        <v>20</v>
      </c>
      <c r="B24" s="18">
        <v>405</v>
      </c>
      <c r="C24" s="23">
        <v>4</v>
      </c>
      <c r="D24" s="51" t="s">
        <v>15</v>
      </c>
      <c r="E24" s="53">
        <v>397</v>
      </c>
      <c r="F24" s="67">
        <v>0</v>
      </c>
      <c r="G24" s="57">
        <f t="shared" si="1"/>
        <v>397</v>
      </c>
      <c r="H24" s="18">
        <f t="shared" si="2"/>
        <v>436.70000000000005</v>
      </c>
      <c r="I24" s="53">
        <f>I23</f>
        <v>26240</v>
      </c>
      <c r="J24" s="121">
        <f t="shared" si="7"/>
        <v>10417280</v>
      </c>
      <c r="K24" s="122">
        <f t="shared" si="4"/>
        <v>11250662</v>
      </c>
      <c r="L24" s="123">
        <f t="shared" si="5"/>
        <v>23500</v>
      </c>
      <c r="M24" s="124">
        <f t="shared" si="6"/>
        <v>1310100.0000000002</v>
      </c>
      <c r="N24" s="90" t="s">
        <v>44</v>
      </c>
    </row>
    <row r="25" spans="1:14" x14ac:dyDescent="0.25">
      <c r="A25" s="19">
        <v>21</v>
      </c>
      <c r="B25" s="18">
        <v>406</v>
      </c>
      <c r="C25" s="23">
        <v>4</v>
      </c>
      <c r="D25" s="51" t="s">
        <v>15</v>
      </c>
      <c r="E25" s="53">
        <v>396</v>
      </c>
      <c r="F25" s="67">
        <v>0</v>
      </c>
      <c r="G25" s="57">
        <f t="shared" si="1"/>
        <v>396</v>
      </c>
      <c r="H25" s="18">
        <f t="shared" si="2"/>
        <v>435.6</v>
      </c>
      <c r="I25" s="53">
        <f>I24</f>
        <v>26240</v>
      </c>
      <c r="J25" s="121">
        <f t="shared" si="7"/>
        <v>10391040</v>
      </c>
      <c r="K25" s="122">
        <f t="shared" si="4"/>
        <v>11222323</v>
      </c>
      <c r="L25" s="123">
        <f t="shared" si="5"/>
        <v>23500</v>
      </c>
      <c r="M25" s="124">
        <f t="shared" si="6"/>
        <v>1306800</v>
      </c>
      <c r="N25" s="90" t="s">
        <v>44</v>
      </c>
    </row>
    <row r="26" spans="1:14" x14ac:dyDescent="0.25">
      <c r="A26" s="19">
        <v>22</v>
      </c>
      <c r="B26" s="18">
        <v>501</v>
      </c>
      <c r="C26" s="23">
        <v>5</v>
      </c>
      <c r="D26" s="51" t="s">
        <v>19</v>
      </c>
      <c r="E26" s="53">
        <v>619</v>
      </c>
      <c r="F26" s="67">
        <v>29</v>
      </c>
      <c r="G26" s="57">
        <f t="shared" si="1"/>
        <v>648</v>
      </c>
      <c r="H26" s="18">
        <f t="shared" si="2"/>
        <v>712.80000000000007</v>
      </c>
      <c r="I26" s="53">
        <f>I25+80</f>
        <v>26320</v>
      </c>
      <c r="J26" s="121">
        <v>0</v>
      </c>
      <c r="K26" s="122">
        <f t="shared" si="4"/>
        <v>0</v>
      </c>
      <c r="L26" s="123">
        <f t="shared" si="5"/>
        <v>0</v>
      </c>
      <c r="M26" s="124">
        <f t="shared" si="6"/>
        <v>2138400</v>
      </c>
      <c r="N26" s="90" t="s">
        <v>45</v>
      </c>
    </row>
    <row r="27" spans="1:14" x14ac:dyDescent="0.25">
      <c r="A27" s="19">
        <v>23</v>
      </c>
      <c r="B27" s="18">
        <v>502</v>
      </c>
      <c r="C27" s="23">
        <v>5</v>
      </c>
      <c r="D27" s="51" t="s">
        <v>19</v>
      </c>
      <c r="E27" s="53">
        <v>619</v>
      </c>
      <c r="F27" s="67">
        <v>29</v>
      </c>
      <c r="G27" s="57">
        <f t="shared" si="1"/>
        <v>648</v>
      </c>
      <c r="H27" s="18">
        <f t="shared" si="2"/>
        <v>712.80000000000007</v>
      </c>
      <c r="I27" s="53">
        <f>I26</f>
        <v>26320</v>
      </c>
      <c r="J27" s="121">
        <v>0</v>
      </c>
      <c r="K27" s="122">
        <f t="shared" si="4"/>
        <v>0</v>
      </c>
      <c r="L27" s="123">
        <f t="shared" si="5"/>
        <v>0</v>
      </c>
      <c r="M27" s="124">
        <f t="shared" si="6"/>
        <v>2138400</v>
      </c>
      <c r="N27" s="90" t="s">
        <v>45</v>
      </c>
    </row>
    <row r="28" spans="1:14" x14ac:dyDescent="0.25">
      <c r="A28" s="19">
        <v>24</v>
      </c>
      <c r="B28" s="18">
        <v>503</v>
      </c>
      <c r="C28" s="23">
        <v>5</v>
      </c>
      <c r="D28" s="51" t="s">
        <v>19</v>
      </c>
      <c r="E28" s="53">
        <v>569</v>
      </c>
      <c r="F28" s="67">
        <v>0</v>
      </c>
      <c r="G28" s="57">
        <f t="shared" si="1"/>
        <v>569</v>
      </c>
      <c r="H28" s="18">
        <f t="shared" si="2"/>
        <v>625.90000000000009</v>
      </c>
      <c r="I28" s="53">
        <f>I27</f>
        <v>26320</v>
      </c>
      <c r="J28" s="121">
        <f t="shared" si="7"/>
        <v>14976080</v>
      </c>
      <c r="K28" s="122">
        <f t="shared" si="4"/>
        <v>16174166</v>
      </c>
      <c r="L28" s="123">
        <f t="shared" si="5"/>
        <v>33500</v>
      </c>
      <c r="M28" s="124">
        <f t="shared" si="6"/>
        <v>1877700.0000000002</v>
      </c>
      <c r="N28" s="90" t="s">
        <v>44</v>
      </c>
    </row>
    <row r="29" spans="1:14" x14ac:dyDescent="0.25">
      <c r="A29" s="19">
        <v>25</v>
      </c>
      <c r="B29" s="18">
        <v>504</v>
      </c>
      <c r="C29" s="23">
        <v>5</v>
      </c>
      <c r="D29" s="51" t="s">
        <v>15</v>
      </c>
      <c r="E29" s="53">
        <v>391</v>
      </c>
      <c r="F29" s="67">
        <v>0</v>
      </c>
      <c r="G29" s="57">
        <f t="shared" si="1"/>
        <v>391</v>
      </c>
      <c r="H29" s="18">
        <f t="shared" si="2"/>
        <v>430.1</v>
      </c>
      <c r="I29" s="53">
        <f>I28</f>
        <v>26320</v>
      </c>
      <c r="J29" s="121">
        <f t="shared" si="7"/>
        <v>10291120</v>
      </c>
      <c r="K29" s="122">
        <f t="shared" si="4"/>
        <v>11114410</v>
      </c>
      <c r="L29" s="123">
        <f t="shared" si="5"/>
        <v>23000</v>
      </c>
      <c r="M29" s="124">
        <f t="shared" si="6"/>
        <v>1290300</v>
      </c>
      <c r="N29" s="90" t="s">
        <v>44</v>
      </c>
    </row>
    <row r="30" spans="1:14" x14ac:dyDescent="0.25">
      <c r="A30" s="19">
        <v>26</v>
      </c>
      <c r="B30" s="18">
        <v>505</v>
      </c>
      <c r="C30" s="23">
        <v>5</v>
      </c>
      <c r="D30" s="51" t="s">
        <v>15</v>
      </c>
      <c r="E30" s="53">
        <v>397</v>
      </c>
      <c r="F30" s="67">
        <v>0</v>
      </c>
      <c r="G30" s="57">
        <f t="shared" si="1"/>
        <v>397</v>
      </c>
      <c r="H30" s="18">
        <f t="shared" si="2"/>
        <v>436.70000000000005</v>
      </c>
      <c r="I30" s="53">
        <f>I29</f>
        <v>26320</v>
      </c>
      <c r="J30" s="121">
        <f t="shared" si="7"/>
        <v>10449040</v>
      </c>
      <c r="K30" s="122">
        <f t="shared" si="4"/>
        <v>11284963</v>
      </c>
      <c r="L30" s="123">
        <f t="shared" si="5"/>
        <v>23500</v>
      </c>
      <c r="M30" s="124">
        <f t="shared" si="6"/>
        <v>1310100.0000000002</v>
      </c>
      <c r="N30" s="90" t="s">
        <v>44</v>
      </c>
    </row>
    <row r="31" spans="1:14" x14ac:dyDescent="0.25">
      <c r="A31" s="19">
        <v>27</v>
      </c>
      <c r="B31" s="18">
        <v>506</v>
      </c>
      <c r="C31" s="23">
        <v>5</v>
      </c>
      <c r="D31" s="51" t="s">
        <v>15</v>
      </c>
      <c r="E31" s="53">
        <v>396</v>
      </c>
      <c r="F31" s="67">
        <v>0</v>
      </c>
      <c r="G31" s="57">
        <f t="shared" si="1"/>
        <v>396</v>
      </c>
      <c r="H31" s="18">
        <f t="shared" si="2"/>
        <v>435.6</v>
      </c>
      <c r="I31" s="53">
        <f>I30</f>
        <v>26320</v>
      </c>
      <c r="J31" s="121">
        <f t="shared" si="7"/>
        <v>10422720</v>
      </c>
      <c r="K31" s="122">
        <f t="shared" si="4"/>
        <v>11256538</v>
      </c>
      <c r="L31" s="123">
        <f t="shared" si="5"/>
        <v>23500</v>
      </c>
      <c r="M31" s="124">
        <f t="shared" si="6"/>
        <v>1306800</v>
      </c>
      <c r="N31" s="90" t="s">
        <v>44</v>
      </c>
    </row>
    <row r="32" spans="1:14" x14ac:dyDescent="0.25">
      <c r="A32" s="19">
        <v>28</v>
      </c>
      <c r="B32" s="18">
        <v>601</v>
      </c>
      <c r="C32" s="23">
        <v>6</v>
      </c>
      <c r="D32" s="51" t="s">
        <v>19</v>
      </c>
      <c r="E32" s="53">
        <v>619</v>
      </c>
      <c r="F32" s="67">
        <v>29</v>
      </c>
      <c r="G32" s="57">
        <f t="shared" si="1"/>
        <v>648</v>
      </c>
      <c r="H32" s="18">
        <f t="shared" si="2"/>
        <v>712.80000000000007</v>
      </c>
      <c r="I32" s="53">
        <f>I31+80</f>
        <v>26400</v>
      </c>
      <c r="J32" s="121">
        <v>0</v>
      </c>
      <c r="K32" s="122">
        <f t="shared" si="4"/>
        <v>0</v>
      </c>
      <c r="L32" s="123">
        <f t="shared" si="5"/>
        <v>0</v>
      </c>
      <c r="M32" s="124">
        <f t="shared" si="6"/>
        <v>2138400</v>
      </c>
      <c r="N32" s="90" t="s">
        <v>45</v>
      </c>
    </row>
    <row r="33" spans="1:14" x14ac:dyDescent="0.25">
      <c r="A33" s="19">
        <v>29</v>
      </c>
      <c r="B33" s="18">
        <v>602</v>
      </c>
      <c r="C33" s="23">
        <v>6</v>
      </c>
      <c r="D33" s="51" t="s">
        <v>19</v>
      </c>
      <c r="E33" s="53">
        <v>619</v>
      </c>
      <c r="F33" s="67">
        <v>29</v>
      </c>
      <c r="G33" s="57">
        <f t="shared" si="1"/>
        <v>648</v>
      </c>
      <c r="H33" s="18">
        <f t="shared" si="2"/>
        <v>712.80000000000007</v>
      </c>
      <c r="I33" s="53">
        <f>I32</f>
        <v>26400</v>
      </c>
      <c r="J33" s="121">
        <v>0</v>
      </c>
      <c r="K33" s="122">
        <f t="shared" si="4"/>
        <v>0</v>
      </c>
      <c r="L33" s="123">
        <f t="shared" si="5"/>
        <v>0</v>
      </c>
      <c r="M33" s="124">
        <f t="shared" si="6"/>
        <v>2138400</v>
      </c>
      <c r="N33" s="90" t="s">
        <v>45</v>
      </c>
    </row>
    <row r="34" spans="1:14" x14ac:dyDescent="0.25">
      <c r="A34" s="19">
        <v>30</v>
      </c>
      <c r="B34" s="18">
        <v>603</v>
      </c>
      <c r="C34" s="23">
        <v>6</v>
      </c>
      <c r="D34" s="51" t="s">
        <v>19</v>
      </c>
      <c r="E34" s="53">
        <v>569</v>
      </c>
      <c r="F34" s="67">
        <v>0</v>
      </c>
      <c r="G34" s="57">
        <f t="shared" si="1"/>
        <v>569</v>
      </c>
      <c r="H34" s="18">
        <f t="shared" si="2"/>
        <v>625.90000000000009</v>
      </c>
      <c r="I34" s="53">
        <f>I33</f>
        <v>26400</v>
      </c>
      <c r="J34" s="121">
        <f t="shared" si="7"/>
        <v>15021600</v>
      </c>
      <c r="K34" s="122">
        <f t="shared" si="4"/>
        <v>16223328</v>
      </c>
      <c r="L34" s="123">
        <f t="shared" si="5"/>
        <v>34000</v>
      </c>
      <c r="M34" s="124">
        <f t="shared" si="6"/>
        <v>1877700.0000000002</v>
      </c>
      <c r="N34" s="90" t="s">
        <v>44</v>
      </c>
    </row>
    <row r="35" spans="1:14" x14ac:dyDescent="0.25">
      <c r="A35" s="19">
        <v>31</v>
      </c>
      <c r="B35" s="18">
        <v>604</v>
      </c>
      <c r="C35" s="23">
        <v>6</v>
      </c>
      <c r="D35" s="51" t="s">
        <v>15</v>
      </c>
      <c r="E35" s="53">
        <v>391</v>
      </c>
      <c r="F35" s="67">
        <v>0</v>
      </c>
      <c r="G35" s="57">
        <f t="shared" si="1"/>
        <v>391</v>
      </c>
      <c r="H35" s="18">
        <f t="shared" si="2"/>
        <v>430.1</v>
      </c>
      <c r="I35" s="53">
        <f>I34</f>
        <v>26400</v>
      </c>
      <c r="J35" s="121">
        <f t="shared" si="7"/>
        <v>10322400</v>
      </c>
      <c r="K35" s="122">
        <f t="shared" si="4"/>
        <v>11148192</v>
      </c>
      <c r="L35" s="123">
        <f t="shared" si="5"/>
        <v>23000</v>
      </c>
      <c r="M35" s="124">
        <f t="shared" si="6"/>
        <v>1290300</v>
      </c>
      <c r="N35" s="90" t="s">
        <v>44</v>
      </c>
    </row>
    <row r="36" spans="1:14" x14ac:dyDescent="0.25">
      <c r="A36" s="19">
        <v>32</v>
      </c>
      <c r="B36" s="18">
        <v>605</v>
      </c>
      <c r="C36" s="23">
        <v>6</v>
      </c>
      <c r="D36" s="51" t="s">
        <v>15</v>
      </c>
      <c r="E36" s="53">
        <v>397</v>
      </c>
      <c r="F36" s="67">
        <v>0</v>
      </c>
      <c r="G36" s="57">
        <f t="shared" si="1"/>
        <v>397</v>
      </c>
      <c r="H36" s="18">
        <f t="shared" si="2"/>
        <v>436.70000000000005</v>
      </c>
      <c r="I36" s="53">
        <f>I35</f>
        <v>26400</v>
      </c>
      <c r="J36" s="121">
        <f t="shared" si="7"/>
        <v>10480800</v>
      </c>
      <c r="K36" s="122">
        <f t="shared" si="4"/>
        <v>11319264</v>
      </c>
      <c r="L36" s="123">
        <f t="shared" si="5"/>
        <v>23500</v>
      </c>
      <c r="M36" s="124">
        <f t="shared" si="6"/>
        <v>1310100.0000000002</v>
      </c>
      <c r="N36" s="90" t="s">
        <v>44</v>
      </c>
    </row>
    <row r="37" spans="1:14" x14ac:dyDescent="0.25">
      <c r="A37" s="19">
        <v>33</v>
      </c>
      <c r="B37" s="18">
        <v>606</v>
      </c>
      <c r="C37" s="23">
        <v>6</v>
      </c>
      <c r="D37" s="51" t="s">
        <v>15</v>
      </c>
      <c r="E37" s="53">
        <v>396</v>
      </c>
      <c r="F37" s="67">
        <v>0</v>
      </c>
      <c r="G37" s="57">
        <f t="shared" si="1"/>
        <v>396</v>
      </c>
      <c r="H37" s="18">
        <f t="shared" si="2"/>
        <v>435.6</v>
      </c>
      <c r="I37" s="53">
        <f>I36</f>
        <v>26400</v>
      </c>
      <c r="J37" s="121">
        <f t="shared" si="7"/>
        <v>10454400</v>
      </c>
      <c r="K37" s="122">
        <f t="shared" si="4"/>
        <v>11290752</v>
      </c>
      <c r="L37" s="123">
        <f t="shared" si="5"/>
        <v>23500</v>
      </c>
      <c r="M37" s="124">
        <f t="shared" si="6"/>
        <v>1306800</v>
      </c>
      <c r="N37" s="90" t="s">
        <v>44</v>
      </c>
    </row>
    <row r="38" spans="1:14" x14ac:dyDescent="0.25">
      <c r="A38" s="19">
        <v>34</v>
      </c>
      <c r="B38" s="18">
        <v>701</v>
      </c>
      <c r="C38" s="23">
        <v>7</v>
      </c>
      <c r="D38" s="51" t="s">
        <v>19</v>
      </c>
      <c r="E38" s="53">
        <v>619</v>
      </c>
      <c r="F38" s="67">
        <v>29</v>
      </c>
      <c r="G38" s="57">
        <f t="shared" si="1"/>
        <v>648</v>
      </c>
      <c r="H38" s="18">
        <f t="shared" si="2"/>
        <v>712.80000000000007</v>
      </c>
      <c r="I38" s="53">
        <f>I37+80</f>
        <v>26480</v>
      </c>
      <c r="J38" s="121">
        <v>0</v>
      </c>
      <c r="K38" s="122">
        <f t="shared" si="4"/>
        <v>0</v>
      </c>
      <c r="L38" s="123">
        <f t="shared" si="5"/>
        <v>0</v>
      </c>
      <c r="M38" s="124">
        <f t="shared" si="6"/>
        <v>2138400</v>
      </c>
      <c r="N38" s="90" t="s">
        <v>45</v>
      </c>
    </row>
    <row r="39" spans="1:14" x14ac:dyDescent="0.25">
      <c r="A39" s="19">
        <v>35</v>
      </c>
      <c r="B39" s="18">
        <v>702</v>
      </c>
      <c r="C39" s="23">
        <v>7</v>
      </c>
      <c r="D39" s="51" t="s">
        <v>19</v>
      </c>
      <c r="E39" s="53">
        <v>619</v>
      </c>
      <c r="F39" s="67">
        <v>29</v>
      </c>
      <c r="G39" s="57">
        <f t="shared" si="1"/>
        <v>648</v>
      </c>
      <c r="H39" s="18">
        <f t="shared" si="2"/>
        <v>712.80000000000007</v>
      </c>
      <c r="I39" s="53">
        <f>I38</f>
        <v>26480</v>
      </c>
      <c r="J39" s="121">
        <v>0</v>
      </c>
      <c r="K39" s="122">
        <f t="shared" si="4"/>
        <v>0</v>
      </c>
      <c r="L39" s="123">
        <f t="shared" si="5"/>
        <v>0</v>
      </c>
      <c r="M39" s="124">
        <f t="shared" si="6"/>
        <v>2138400</v>
      </c>
      <c r="N39" s="90" t="s">
        <v>45</v>
      </c>
    </row>
    <row r="40" spans="1:14" x14ac:dyDescent="0.25">
      <c r="A40" s="19">
        <v>36</v>
      </c>
      <c r="B40" s="18">
        <v>703</v>
      </c>
      <c r="C40" s="23">
        <v>7</v>
      </c>
      <c r="D40" s="51" t="s">
        <v>19</v>
      </c>
      <c r="E40" s="53">
        <v>569</v>
      </c>
      <c r="F40" s="67">
        <v>0</v>
      </c>
      <c r="G40" s="57">
        <f t="shared" si="1"/>
        <v>569</v>
      </c>
      <c r="H40" s="18">
        <f t="shared" si="2"/>
        <v>625.90000000000009</v>
      </c>
      <c r="I40" s="53">
        <f>I39</f>
        <v>26480</v>
      </c>
      <c r="J40" s="121">
        <f t="shared" si="7"/>
        <v>15067120</v>
      </c>
      <c r="K40" s="122">
        <f t="shared" si="4"/>
        <v>16272490</v>
      </c>
      <c r="L40" s="123">
        <f t="shared" si="5"/>
        <v>34000</v>
      </c>
      <c r="M40" s="124">
        <f t="shared" si="6"/>
        <v>1877700.0000000002</v>
      </c>
      <c r="N40" s="90" t="s">
        <v>44</v>
      </c>
    </row>
    <row r="41" spans="1:14" x14ac:dyDescent="0.25">
      <c r="A41" s="19">
        <v>37</v>
      </c>
      <c r="B41" s="18">
        <v>704</v>
      </c>
      <c r="C41" s="23">
        <v>7</v>
      </c>
      <c r="D41" s="51" t="s">
        <v>15</v>
      </c>
      <c r="E41" s="53">
        <v>391</v>
      </c>
      <c r="F41" s="67">
        <v>0</v>
      </c>
      <c r="G41" s="57">
        <f t="shared" si="1"/>
        <v>391</v>
      </c>
      <c r="H41" s="18">
        <f t="shared" si="2"/>
        <v>430.1</v>
      </c>
      <c r="I41" s="53">
        <f>I40</f>
        <v>26480</v>
      </c>
      <c r="J41" s="121">
        <f t="shared" si="7"/>
        <v>10353680</v>
      </c>
      <c r="K41" s="122">
        <f t="shared" si="4"/>
        <v>11181974</v>
      </c>
      <c r="L41" s="123">
        <f t="shared" si="5"/>
        <v>23500</v>
      </c>
      <c r="M41" s="124">
        <f t="shared" si="6"/>
        <v>1290300</v>
      </c>
      <c r="N41" s="90" t="s">
        <v>44</v>
      </c>
    </row>
    <row r="42" spans="1:14" x14ac:dyDescent="0.25">
      <c r="A42" s="19">
        <v>38</v>
      </c>
      <c r="B42" s="18">
        <v>705</v>
      </c>
      <c r="C42" s="23">
        <v>7</v>
      </c>
      <c r="D42" s="51" t="s">
        <v>15</v>
      </c>
      <c r="E42" s="53">
        <v>397</v>
      </c>
      <c r="F42" s="67">
        <v>0</v>
      </c>
      <c r="G42" s="57">
        <f t="shared" si="1"/>
        <v>397</v>
      </c>
      <c r="H42" s="18">
        <f t="shared" si="2"/>
        <v>436.70000000000005</v>
      </c>
      <c r="I42" s="53">
        <f>I41</f>
        <v>26480</v>
      </c>
      <c r="J42" s="121">
        <f t="shared" si="7"/>
        <v>10512560</v>
      </c>
      <c r="K42" s="122">
        <f t="shared" si="4"/>
        <v>11353565</v>
      </c>
      <c r="L42" s="123">
        <f t="shared" si="5"/>
        <v>23500</v>
      </c>
      <c r="M42" s="124">
        <f t="shared" si="6"/>
        <v>1310100.0000000002</v>
      </c>
      <c r="N42" s="90" t="s">
        <v>44</v>
      </c>
    </row>
    <row r="43" spans="1:14" x14ac:dyDescent="0.25">
      <c r="A43" s="19">
        <v>39</v>
      </c>
      <c r="B43" s="18">
        <v>706</v>
      </c>
      <c r="C43" s="23">
        <v>7</v>
      </c>
      <c r="D43" s="51" t="s">
        <v>15</v>
      </c>
      <c r="E43" s="53">
        <v>396</v>
      </c>
      <c r="F43" s="67">
        <v>0</v>
      </c>
      <c r="G43" s="57">
        <f t="shared" si="1"/>
        <v>396</v>
      </c>
      <c r="H43" s="18">
        <f t="shared" si="2"/>
        <v>435.6</v>
      </c>
      <c r="I43" s="53">
        <f>I42</f>
        <v>26480</v>
      </c>
      <c r="J43" s="121">
        <f t="shared" si="7"/>
        <v>10486080</v>
      </c>
      <c r="K43" s="122">
        <f t="shared" si="4"/>
        <v>11324966</v>
      </c>
      <c r="L43" s="123">
        <f t="shared" si="5"/>
        <v>23500</v>
      </c>
      <c r="M43" s="124">
        <f t="shared" si="6"/>
        <v>1306800</v>
      </c>
      <c r="N43" s="90" t="s">
        <v>44</v>
      </c>
    </row>
    <row r="44" spans="1:14" x14ac:dyDescent="0.25">
      <c r="A44" s="19">
        <v>40</v>
      </c>
      <c r="B44" s="24">
        <v>801</v>
      </c>
      <c r="C44" s="24">
        <v>8</v>
      </c>
      <c r="D44" s="51" t="s">
        <v>23</v>
      </c>
      <c r="E44" s="53">
        <v>799</v>
      </c>
      <c r="F44" s="67">
        <v>29</v>
      </c>
      <c r="G44" s="57">
        <f t="shared" si="1"/>
        <v>828</v>
      </c>
      <c r="H44" s="18">
        <f t="shared" si="2"/>
        <v>910.80000000000007</v>
      </c>
      <c r="I44" s="53">
        <f>I43+80</f>
        <v>26560</v>
      </c>
      <c r="J44" s="121">
        <f t="shared" si="7"/>
        <v>21991680</v>
      </c>
      <c r="K44" s="122">
        <f t="shared" si="4"/>
        <v>23751014</v>
      </c>
      <c r="L44" s="123">
        <f t="shared" si="5"/>
        <v>49500</v>
      </c>
      <c r="M44" s="124">
        <f t="shared" si="6"/>
        <v>2732400</v>
      </c>
      <c r="N44" s="90" t="s">
        <v>44</v>
      </c>
    </row>
    <row r="45" spans="1:14" x14ac:dyDescent="0.25">
      <c r="A45" s="19">
        <v>43</v>
      </c>
      <c r="B45" s="24">
        <v>804</v>
      </c>
      <c r="C45" s="24">
        <v>8</v>
      </c>
      <c r="D45" s="51" t="s">
        <v>15</v>
      </c>
      <c r="E45" s="53">
        <v>391</v>
      </c>
      <c r="F45" s="67">
        <v>0</v>
      </c>
      <c r="G45" s="57">
        <f t="shared" si="1"/>
        <v>391</v>
      </c>
      <c r="H45" s="18">
        <f t="shared" si="2"/>
        <v>430.1</v>
      </c>
      <c r="I45" s="53">
        <f>I44</f>
        <v>26560</v>
      </c>
      <c r="J45" s="121">
        <f t="shared" si="7"/>
        <v>10384960</v>
      </c>
      <c r="K45" s="122">
        <f t="shared" si="4"/>
        <v>11215757</v>
      </c>
      <c r="L45" s="123">
        <f t="shared" si="5"/>
        <v>23500</v>
      </c>
      <c r="M45" s="124">
        <f t="shared" si="6"/>
        <v>1290300</v>
      </c>
      <c r="N45" s="90" t="s">
        <v>44</v>
      </c>
    </row>
    <row r="46" spans="1:14" x14ac:dyDescent="0.25">
      <c r="A46" s="19">
        <v>44</v>
      </c>
      <c r="B46" s="24">
        <v>805</v>
      </c>
      <c r="C46" s="24">
        <v>8</v>
      </c>
      <c r="D46" s="51" t="s">
        <v>15</v>
      </c>
      <c r="E46" s="53">
        <v>397</v>
      </c>
      <c r="F46" s="67">
        <v>0</v>
      </c>
      <c r="G46" s="57">
        <f t="shared" si="1"/>
        <v>397</v>
      </c>
      <c r="H46" s="18">
        <f t="shared" si="2"/>
        <v>436.70000000000005</v>
      </c>
      <c r="I46" s="53">
        <f>I45</f>
        <v>26560</v>
      </c>
      <c r="J46" s="121">
        <f t="shared" si="7"/>
        <v>10544320</v>
      </c>
      <c r="K46" s="122">
        <f t="shared" si="4"/>
        <v>11387866</v>
      </c>
      <c r="L46" s="123">
        <f t="shared" si="5"/>
        <v>23500</v>
      </c>
      <c r="M46" s="124">
        <f t="shared" si="6"/>
        <v>1310100.0000000002</v>
      </c>
      <c r="N46" s="90" t="s">
        <v>44</v>
      </c>
    </row>
    <row r="47" spans="1:14" x14ac:dyDescent="0.25">
      <c r="A47" s="19">
        <v>45</v>
      </c>
      <c r="B47" s="24">
        <v>806</v>
      </c>
      <c r="C47" s="24">
        <v>8</v>
      </c>
      <c r="D47" s="51" t="s">
        <v>15</v>
      </c>
      <c r="E47" s="53">
        <v>396</v>
      </c>
      <c r="F47" s="67">
        <v>0</v>
      </c>
      <c r="G47" s="57">
        <f t="shared" si="1"/>
        <v>396</v>
      </c>
      <c r="H47" s="18">
        <f t="shared" si="2"/>
        <v>435.6</v>
      </c>
      <c r="I47" s="53">
        <f>I46</f>
        <v>26560</v>
      </c>
      <c r="J47" s="121">
        <f t="shared" si="7"/>
        <v>10517760</v>
      </c>
      <c r="K47" s="122">
        <f t="shared" si="4"/>
        <v>11359181</v>
      </c>
      <c r="L47" s="123">
        <f t="shared" si="5"/>
        <v>23500</v>
      </c>
      <c r="M47" s="124">
        <f t="shared" si="6"/>
        <v>1306800</v>
      </c>
      <c r="N47" s="90" t="s">
        <v>44</v>
      </c>
    </row>
    <row r="48" spans="1:14" x14ac:dyDescent="0.25">
      <c r="A48" s="19">
        <v>46</v>
      </c>
      <c r="B48" s="24">
        <v>901</v>
      </c>
      <c r="C48" s="24">
        <v>9</v>
      </c>
      <c r="D48" s="51" t="s">
        <v>19</v>
      </c>
      <c r="E48" s="53">
        <v>619</v>
      </c>
      <c r="F48" s="67">
        <v>29</v>
      </c>
      <c r="G48" s="57">
        <f t="shared" si="1"/>
        <v>648</v>
      </c>
      <c r="H48" s="18">
        <f t="shared" si="2"/>
        <v>712.80000000000007</v>
      </c>
      <c r="I48" s="53">
        <f>I47+80</f>
        <v>26640</v>
      </c>
      <c r="J48" s="121">
        <v>0</v>
      </c>
      <c r="K48" s="122">
        <f t="shared" si="4"/>
        <v>0</v>
      </c>
      <c r="L48" s="123">
        <f t="shared" si="5"/>
        <v>0</v>
      </c>
      <c r="M48" s="124">
        <f t="shared" si="6"/>
        <v>2138400</v>
      </c>
      <c r="N48" s="90" t="s">
        <v>45</v>
      </c>
    </row>
    <row r="49" spans="1:14" x14ac:dyDescent="0.25">
      <c r="A49" s="19">
        <v>47</v>
      </c>
      <c r="B49" s="24">
        <v>902</v>
      </c>
      <c r="C49" s="24">
        <v>9</v>
      </c>
      <c r="D49" s="51" t="s">
        <v>19</v>
      </c>
      <c r="E49" s="53">
        <v>619</v>
      </c>
      <c r="F49" s="67">
        <v>29</v>
      </c>
      <c r="G49" s="57">
        <f t="shared" si="1"/>
        <v>648</v>
      </c>
      <c r="H49" s="18">
        <f t="shared" si="2"/>
        <v>712.80000000000007</v>
      </c>
      <c r="I49" s="53">
        <f>I48</f>
        <v>26640</v>
      </c>
      <c r="J49" s="121">
        <v>0</v>
      </c>
      <c r="K49" s="122">
        <f t="shared" si="4"/>
        <v>0</v>
      </c>
      <c r="L49" s="123">
        <f t="shared" si="5"/>
        <v>0</v>
      </c>
      <c r="M49" s="124">
        <f t="shared" si="6"/>
        <v>2138400</v>
      </c>
      <c r="N49" s="90" t="s">
        <v>45</v>
      </c>
    </row>
    <row r="50" spans="1:14" x14ac:dyDescent="0.25">
      <c r="A50" s="19">
        <v>48</v>
      </c>
      <c r="B50" s="24">
        <v>903</v>
      </c>
      <c r="C50" s="24">
        <v>9</v>
      </c>
      <c r="D50" s="51" t="s">
        <v>19</v>
      </c>
      <c r="E50" s="53">
        <v>569</v>
      </c>
      <c r="F50" s="67">
        <v>0</v>
      </c>
      <c r="G50" s="57">
        <f t="shared" si="1"/>
        <v>569</v>
      </c>
      <c r="H50" s="18">
        <f t="shared" si="2"/>
        <v>625.90000000000009</v>
      </c>
      <c r="I50" s="53">
        <f>I49</f>
        <v>26640</v>
      </c>
      <c r="J50" s="121">
        <f t="shared" si="7"/>
        <v>15158160</v>
      </c>
      <c r="K50" s="122">
        <f t="shared" si="4"/>
        <v>16370813</v>
      </c>
      <c r="L50" s="123">
        <f t="shared" si="5"/>
        <v>34000</v>
      </c>
      <c r="M50" s="124">
        <f t="shared" si="6"/>
        <v>1877700.0000000002</v>
      </c>
      <c r="N50" s="90" t="s">
        <v>44</v>
      </c>
    </row>
    <row r="51" spans="1:14" x14ac:dyDescent="0.25">
      <c r="A51" s="19">
        <v>49</v>
      </c>
      <c r="B51" s="24">
        <v>904</v>
      </c>
      <c r="C51" s="24">
        <v>9</v>
      </c>
      <c r="D51" s="51" t="s">
        <v>15</v>
      </c>
      <c r="E51" s="53">
        <v>391</v>
      </c>
      <c r="F51" s="67">
        <v>0</v>
      </c>
      <c r="G51" s="57">
        <f t="shared" si="1"/>
        <v>391</v>
      </c>
      <c r="H51" s="18">
        <f t="shared" si="2"/>
        <v>430.1</v>
      </c>
      <c r="I51" s="53">
        <f>I50</f>
        <v>26640</v>
      </c>
      <c r="J51" s="121">
        <f t="shared" si="7"/>
        <v>10416240</v>
      </c>
      <c r="K51" s="122">
        <f t="shared" si="4"/>
        <v>11249539</v>
      </c>
      <c r="L51" s="123">
        <f t="shared" si="5"/>
        <v>23500</v>
      </c>
      <c r="M51" s="124">
        <f t="shared" si="6"/>
        <v>1290300</v>
      </c>
      <c r="N51" s="90" t="s">
        <v>44</v>
      </c>
    </row>
    <row r="52" spans="1:14" x14ac:dyDescent="0.25">
      <c r="A52" s="19">
        <v>50</v>
      </c>
      <c r="B52" s="24">
        <v>905</v>
      </c>
      <c r="C52" s="24">
        <v>9</v>
      </c>
      <c r="D52" s="51" t="s">
        <v>15</v>
      </c>
      <c r="E52" s="53">
        <v>397</v>
      </c>
      <c r="F52" s="67">
        <v>0</v>
      </c>
      <c r="G52" s="57">
        <f t="shared" si="1"/>
        <v>397</v>
      </c>
      <c r="H52" s="18">
        <f t="shared" si="2"/>
        <v>436.70000000000005</v>
      </c>
      <c r="I52" s="53">
        <f>I51</f>
        <v>26640</v>
      </c>
      <c r="J52" s="121">
        <f t="shared" si="7"/>
        <v>10576080</v>
      </c>
      <c r="K52" s="122">
        <f t="shared" si="4"/>
        <v>11422166</v>
      </c>
      <c r="L52" s="123">
        <f t="shared" si="5"/>
        <v>24000</v>
      </c>
      <c r="M52" s="124">
        <f t="shared" si="6"/>
        <v>1310100.0000000002</v>
      </c>
      <c r="N52" s="90" t="s">
        <v>44</v>
      </c>
    </row>
    <row r="53" spans="1:14" x14ac:dyDescent="0.25">
      <c r="A53" s="19">
        <v>51</v>
      </c>
      <c r="B53" s="24">
        <v>906</v>
      </c>
      <c r="C53" s="24">
        <v>9</v>
      </c>
      <c r="D53" s="51" t="s">
        <v>15</v>
      </c>
      <c r="E53" s="53">
        <v>396</v>
      </c>
      <c r="F53" s="67">
        <v>0</v>
      </c>
      <c r="G53" s="57">
        <f t="shared" si="1"/>
        <v>396</v>
      </c>
      <c r="H53" s="18">
        <f t="shared" si="2"/>
        <v>435.6</v>
      </c>
      <c r="I53" s="53">
        <f>I52</f>
        <v>26640</v>
      </c>
      <c r="J53" s="121">
        <f t="shared" si="7"/>
        <v>10549440</v>
      </c>
      <c r="K53" s="122">
        <f t="shared" si="4"/>
        <v>11393395</v>
      </c>
      <c r="L53" s="123">
        <f t="shared" si="5"/>
        <v>23500</v>
      </c>
      <c r="M53" s="124">
        <f t="shared" si="6"/>
        <v>1306800</v>
      </c>
      <c r="N53" s="90" t="s">
        <v>44</v>
      </c>
    </row>
    <row r="54" spans="1:14" x14ac:dyDescent="0.25">
      <c r="A54" s="19">
        <v>52</v>
      </c>
      <c r="B54" s="24">
        <v>1001</v>
      </c>
      <c r="C54" s="24">
        <v>10</v>
      </c>
      <c r="D54" s="51" t="s">
        <v>19</v>
      </c>
      <c r="E54" s="53">
        <v>619</v>
      </c>
      <c r="F54" s="67">
        <v>29</v>
      </c>
      <c r="G54" s="57">
        <f t="shared" si="1"/>
        <v>648</v>
      </c>
      <c r="H54" s="18">
        <f t="shared" si="2"/>
        <v>712.80000000000007</v>
      </c>
      <c r="I54" s="53">
        <f>I53+80</f>
        <v>26720</v>
      </c>
      <c r="J54" s="121">
        <v>0</v>
      </c>
      <c r="K54" s="122">
        <f t="shared" si="4"/>
        <v>0</v>
      </c>
      <c r="L54" s="123">
        <f t="shared" si="5"/>
        <v>0</v>
      </c>
      <c r="M54" s="124">
        <f t="shared" si="6"/>
        <v>2138400</v>
      </c>
      <c r="N54" s="90" t="s">
        <v>45</v>
      </c>
    </row>
    <row r="55" spans="1:14" x14ac:dyDescent="0.25">
      <c r="A55" s="19">
        <v>53</v>
      </c>
      <c r="B55" s="24">
        <v>1002</v>
      </c>
      <c r="C55" s="24">
        <v>10</v>
      </c>
      <c r="D55" s="51" t="s">
        <v>19</v>
      </c>
      <c r="E55" s="53">
        <v>619</v>
      </c>
      <c r="F55" s="67">
        <v>29</v>
      </c>
      <c r="G55" s="57">
        <f t="shared" si="1"/>
        <v>648</v>
      </c>
      <c r="H55" s="18">
        <f t="shared" si="2"/>
        <v>712.80000000000007</v>
      </c>
      <c r="I55" s="53">
        <f>I54</f>
        <v>26720</v>
      </c>
      <c r="J55" s="121">
        <v>0</v>
      </c>
      <c r="K55" s="122">
        <f t="shared" si="4"/>
        <v>0</v>
      </c>
      <c r="L55" s="123">
        <f t="shared" si="5"/>
        <v>0</v>
      </c>
      <c r="M55" s="124">
        <f t="shared" si="6"/>
        <v>2138400</v>
      </c>
      <c r="N55" s="90" t="s">
        <v>45</v>
      </c>
    </row>
    <row r="56" spans="1:14" x14ac:dyDescent="0.25">
      <c r="A56" s="19">
        <v>54</v>
      </c>
      <c r="B56" s="24">
        <v>1003</v>
      </c>
      <c r="C56" s="24">
        <v>10</v>
      </c>
      <c r="D56" s="51" t="s">
        <v>19</v>
      </c>
      <c r="E56" s="53">
        <v>569</v>
      </c>
      <c r="F56" s="67">
        <v>0</v>
      </c>
      <c r="G56" s="57">
        <f t="shared" si="1"/>
        <v>569</v>
      </c>
      <c r="H56" s="18">
        <f t="shared" si="2"/>
        <v>625.90000000000009</v>
      </c>
      <c r="I56" s="53">
        <f>I55</f>
        <v>26720</v>
      </c>
      <c r="J56" s="121">
        <f t="shared" si="7"/>
        <v>15203680</v>
      </c>
      <c r="K56" s="122">
        <f t="shared" si="4"/>
        <v>16419974</v>
      </c>
      <c r="L56" s="123">
        <f t="shared" si="5"/>
        <v>34000</v>
      </c>
      <c r="M56" s="124">
        <f t="shared" si="6"/>
        <v>1877700.0000000002</v>
      </c>
      <c r="N56" s="90" t="s">
        <v>44</v>
      </c>
    </row>
    <row r="57" spans="1:14" x14ac:dyDescent="0.25">
      <c r="A57" s="19">
        <v>55</v>
      </c>
      <c r="B57" s="24">
        <v>1004</v>
      </c>
      <c r="C57" s="24">
        <v>10</v>
      </c>
      <c r="D57" s="51" t="s">
        <v>15</v>
      </c>
      <c r="E57" s="53">
        <v>391</v>
      </c>
      <c r="F57" s="67">
        <v>0</v>
      </c>
      <c r="G57" s="57">
        <f t="shared" si="1"/>
        <v>391</v>
      </c>
      <c r="H57" s="18">
        <f t="shared" si="2"/>
        <v>430.1</v>
      </c>
      <c r="I57" s="53">
        <f>I56</f>
        <v>26720</v>
      </c>
      <c r="J57" s="121">
        <f t="shared" si="7"/>
        <v>10447520</v>
      </c>
      <c r="K57" s="122">
        <f t="shared" si="4"/>
        <v>11283322</v>
      </c>
      <c r="L57" s="123">
        <f t="shared" si="5"/>
        <v>23500</v>
      </c>
      <c r="M57" s="124">
        <f t="shared" si="6"/>
        <v>1290300</v>
      </c>
      <c r="N57" s="90" t="s">
        <v>44</v>
      </c>
    </row>
    <row r="58" spans="1:14" x14ac:dyDescent="0.25">
      <c r="A58" s="19">
        <v>56</v>
      </c>
      <c r="B58" s="24">
        <v>1005</v>
      </c>
      <c r="C58" s="24">
        <v>10</v>
      </c>
      <c r="D58" s="51" t="s">
        <v>15</v>
      </c>
      <c r="E58" s="53">
        <v>397</v>
      </c>
      <c r="F58" s="67">
        <v>0</v>
      </c>
      <c r="G58" s="57">
        <f t="shared" si="1"/>
        <v>397</v>
      </c>
      <c r="H58" s="18">
        <f t="shared" si="2"/>
        <v>436.70000000000005</v>
      </c>
      <c r="I58" s="53">
        <f>I57</f>
        <v>26720</v>
      </c>
      <c r="J58" s="121">
        <f t="shared" si="7"/>
        <v>10607840</v>
      </c>
      <c r="K58" s="122">
        <f t="shared" si="4"/>
        <v>11456467</v>
      </c>
      <c r="L58" s="123">
        <f t="shared" si="5"/>
        <v>24000</v>
      </c>
      <c r="M58" s="124">
        <f t="shared" si="6"/>
        <v>1310100.0000000002</v>
      </c>
      <c r="N58" s="90" t="s">
        <v>44</v>
      </c>
    </row>
    <row r="59" spans="1:14" x14ac:dyDescent="0.25">
      <c r="A59" s="19">
        <v>57</v>
      </c>
      <c r="B59" s="24">
        <v>1006</v>
      </c>
      <c r="C59" s="24">
        <v>10</v>
      </c>
      <c r="D59" s="51" t="s">
        <v>15</v>
      </c>
      <c r="E59" s="53">
        <v>396</v>
      </c>
      <c r="F59" s="67">
        <v>0</v>
      </c>
      <c r="G59" s="57">
        <f t="shared" si="1"/>
        <v>396</v>
      </c>
      <c r="H59" s="18">
        <f t="shared" si="2"/>
        <v>435.6</v>
      </c>
      <c r="I59" s="53">
        <f>I58</f>
        <v>26720</v>
      </c>
      <c r="J59" s="121">
        <f t="shared" si="7"/>
        <v>10581120</v>
      </c>
      <c r="K59" s="122">
        <f t="shared" si="4"/>
        <v>11427610</v>
      </c>
      <c r="L59" s="123">
        <f t="shared" si="5"/>
        <v>24000</v>
      </c>
      <c r="M59" s="124">
        <f t="shared" si="6"/>
        <v>1306800</v>
      </c>
      <c r="N59" s="90" t="s">
        <v>44</v>
      </c>
    </row>
    <row r="60" spans="1:14" x14ac:dyDescent="0.25">
      <c r="A60" s="19">
        <v>58</v>
      </c>
      <c r="B60" s="24">
        <v>1101</v>
      </c>
      <c r="C60" s="24">
        <v>11</v>
      </c>
      <c r="D60" s="51" t="s">
        <v>19</v>
      </c>
      <c r="E60" s="53">
        <v>619</v>
      </c>
      <c r="F60" s="67">
        <v>29</v>
      </c>
      <c r="G60" s="57">
        <f t="shared" si="1"/>
        <v>648</v>
      </c>
      <c r="H60" s="18">
        <f t="shared" si="2"/>
        <v>712.80000000000007</v>
      </c>
      <c r="I60" s="53">
        <f>I59+80</f>
        <v>26800</v>
      </c>
      <c r="J60" s="121">
        <f t="shared" si="7"/>
        <v>17366400</v>
      </c>
      <c r="K60" s="122">
        <f t="shared" si="4"/>
        <v>18755712</v>
      </c>
      <c r="L60" s="123">
        <f t="shared" si="5"/>
        <v>39000</v>
      </c>
      <c r="M60" s="124">
        <f t="shared" si="6"/>
        <v>2138400</v>
      </c>
      <c r="N60" s="90" t="s">
        <v>44</v>
      </c>
    </row>
    <row r="61" spans="1:14" x14ac:dyDescent="0.25">
      <c r="A61" s="19">
        <v>59</v>
      </c>
      <c r="B61" s="24">
        <v>1102</v>
      </c>
      <c r="C61" s="24">
        <v>11</v>
      </c>
      <c r="D61" s="51" t="s">
        <v>19</v>
      </c>
      <c r="E61" s="53">
        <v>619</v>
      </c>
      <c r="F61" s="67">
        <v>29</v>
      </c>
      <c r="G61" s="57">
        <f t="shared" si="1"/>
        <v>648</v>
      </c>
      <c r="H61" s="18">
        <f t="shared" si="2"/>
        <v>712.80000000000007</v>
      </c>
      <c r="I61" s="53">
        <f>I60</f>
        <v>26800</v>
      </c>
      <c r="J61" s="121">
        <f t="shared" si="7"/>
        <v>17366400</v>
      </c>
      <c r="K61" s="122">
        <f t="shared" si="4"/>
        <v>18755712</v>
      </c>
      <c r="L61" s="123">
        <f t="shared" si="5"/>
        <v>39000</v>
      </c>
      <c r="M61" s="124">
        <f t="shared" si="6"/>
        <v>2138400</v>
      </c>
      <c r="N61" s="90" t="s">
        <v>44</v>
      </c>
    </row>
    <row r="62" spans="1:14" x14ac:dyDescent="0.25">
      <c r="A62" s="19">
        <v>60</v>
      </c>
      <c r="B62" s="24">
        <v>1103</v>
      </c>
      <c r="C62" s="24">
        <v>11</v>
      </c>
      <c r="D62" s="51" t="s">
        <v>19</v>
      </c>
      <c r="E62" s="53">
        <v>569</v>
      </c>
      <c r="F62" s="67">
        <v>0</v>
      </c>
      <c r="G62" s="57">
        <f t="shared" si="1"/>
        <v>569</v>
      </c>
      <c r="H62" s="18">
        <f t="shared" si="2"/>
        <v>625.90000000000009</v>
      </c>
      <c r="I62" s="53">
        <f>I61</f>
        <v>26800</v>
      </c>
      <c r="J62" s="121">
        <f t="shared" si="7"/>
        <v>15249200</v>
      </c>
      <c r="K62" s="122">
        <f t="shared" si="4"/>
        <v>16469136</v>
      </c>
      <c r="L62" s="123">
        <f t="shared" si="5"/>
        <v>34500</v>
      </c>
      <c r="M62" s="124">
        <f t="shared" si="6"/>
        <v>1877700.0000000002</v>
      </c>
      <c r="N62" s="90" t="s">
        <v>44</v>
      </c>
    </row>
    <row r="63" spans="1:14" x14ac:dyDescent="0.25">
      <c r="A63" s="19">
        <v>61</v>
      </c>
      <c r="B63" s="24">
        <v>1104</v>
      </c>
      <c r="C63" s="24">
        <v>11</v>
      </c>
      <c r="D63" s="51" t="s">
        <v>15</v>
      </c>
      <c r="E63" s="53">
        <v>391</v>
      </c>
      <c r="F63" s="67">
        <v>0</v>
      </c>
      <c r="G63" s="57">
        <f t="shared" si="1"/>
        <v>391</v>
      </c>
      <c r="H63" s="18">
        <f t="shared" si="2"/>
        <v>430.1</v>
      </c>
      <c r="I63" s="53">
        <f>I62</f>
        <v>26800</v>
      </c>
      <c r="J63" s="121">
        <f t="shared" si="7"/>
        <v>10478800</v>
      </c>
      <c r="K63" s="122">
        <f t="shared" si="4"/>
        <v>11317104</v>
      </c>
      <c r="L63" s="123">
        <f t="shared" si="5"/>
        <v>23500</v>
      </c>
      <c r="M63" s="124">
        <f t="shared" si="6"/>
        <v>1290300</v>
      </c>
      <c r="N63" s="90" t="s">
        <v>44</v>
      </c>
    </row>
    <row r="64" spans="1:14" x14ac:dyDescent="0.25">
      <c r="A64" s="19">
        <v>62</v>
      </c>
      <c r="B64" s="24">
        <v>1105</v>
      </c>
      <c r="C64" s="24">
        <v>11</v>
      </c>
      <c r="D64" s="51" t="s">
        <v>15</v>
      </c>
      <c r="E64" s="53">
        <v>397</v>
      </c>
      <c r="F64" s="67">
        <v>0</v>
      </c>
      <c r="G64" s="57">
        <f t="shared" si="1"/>
        <v>397</v>
      </c>
      <c r="H64" s="18">
        <f t="shared" si="2"/>
        <v>436.70000000000005</v>
      </c>
      <c r="I64" s="53">
        <f>I63</f>
        <v>26800</v>
      </c>
      <c r="J64" s="121">
        <f t="shared" si="7"/>
        <v>10639600</v>
      </c>
      <c r="K64" s="122">
        <f t="shared" si="4"/>
        <v>11490768</v>
      </c>
      <c r="L64" s="123">
        <f t="shared" si="5"/>
        <v>24000</v>
      </c>
      <c r="M64" s="124">
        <f t="shared" si="6"/>
        <v>1310100.0000000002</v>
      </c>
      <c r="N64" s="90" t="s">
        <v>44</v>
      </c>
    </row>
    <row r="65" spans="1:14" x14ac:dyDescent="0.25">
      <c r="A65" s="19">
        <v>63</v>
      </c>
      <c r="B65" s="24">
        <v>1106</v>
      </c>
      <c r="C65" s="24">
        <v>11</v>
      </c>
      <c r="D65" s="51" t="s">
        <v>15</v>
      </c>
      <c r="E65" s="53">
        <v>396</v>
      </c>
      <c r="F65" s="67">
        <v>0</v>
      </c>
      <c r="G65" s="57">
        <f t="shared" si="1"/>
        <v>396</v>
      </c>
      <c r="H65" s="18">
        <f t="shared" si="2"/>
        <v>435.6</v>
      </c>
      <c r="I65" s="53">
        <f>I64</f>
        <v>26800</v>
      </c>
      <c r="J65" s="121">
        <f t="shared" si="7"/>
        <v>10612800</v>
      </c>
      <c r="K65" s="122">
        <f t="shared" si="4"/>
        <v>11461824</v>
      </c>
      <c r="L65" s="123">
        <f t="shared" si="5"/>
        <v>24000</v>
      </c>
      <c r="M65" s="124">
        <f t="shared" si="6"/>
        <v>1306800</v>
      </c>
      <c r="N65" s="90" t="s">
        <v>44</v>
      </c>
    </row>
    <row r="66" spans="1:14" x14ac:dyDescent="0.25">
      <c r="A66" s="19">
        <v>64</v>
      </c>
      <c r="B66" s="24">
        <v>1201</v>
      </c>
      <c r="C66" s="24">
        <v>12</v>
      </c>
      <c r="D66" s="51" t="s">
        <v>19</v>
      </c>
      <c r="E66" s="53">
        <v>619</v>
      </c>
      <c r="F66" s="67">
        <v>29</v>
      </c>
      <c r="G66" s="57">
        <f t="shared" si="1"/>
        <v>648</v>
      </c>
      <c r="H66" s="18">
        <f t="shared" si="2"/>
        <v>712.80000000000007</v>
      </c>
      <c r="I66" s="53">
        <f>I65+80</f>
        <v>26880</v>
      </c>
      <c r="J66" s="121">
        <f t="shared" si="7"/>
        <v>17418240</v>
      </c>
      <c r="K66" s="122">
        <f t="shared" si="4"/>
        <v>18811699</v>
      </c>
      <c r="L66" s="123">
        <f t="shared" si="5"/>
        <v>39000</v>
      </c>
      <c r="M66" s="124">
        <f t="shared" si="6"/>
        <v>2138400</v>
      </c>
      <c r="N66" s="90" t="s">
        <v>44</v>
      </c>
    </row>
    <row r="67" spans="1:14" x14ac:dyDescent="0.25">
      <c r="A67" s="19">
        <v>65</v>
      </c>
      <c r="B67" s="24">
        <v>1202</v>
      </c>
      <c r="C67" s="24">
        <v>12</v>
      </c>
      <c r="D67" s="51" t="s">
        <v>19</v>
      </c>
      <c r="E67" s="53">
        <v>619</v>
      </c>
      <c r="F67" s="67">
        <v>29</v>
      </c>
      <c r="G67" s="57">
        <f t="shared" ref="G67:G83" si="8">F67+E67</f>
        <v>648</v>
      </c>
      <c r="H67" s="18">
        <f t="shared" ref="H67:H83" si="9">G67*1.1</f>
        <v>712.80000000000007</v>
      </c>
      <c r="I67" s="53">
        <f>I66</f>
        <v>26880</v>
      </c>
      <c r="J67" s="121">
        <f t="shared" ref="J67:J83" si="10">G67*I67</f>
        <v>17418240</v>
      </c>
      <c r="K67" s="122">
        <f t="shared" ref="K67:K83" si="11">ROUND(J67*1.08,0)</f>
        <v>18811699</v>
      </c>
      <c r="L67" s="123">
        <f t="shared" ref="L67:L83" si="12">MROUND((K67*0.025/12),500)</f>
        <v>39000</v>
      </c>
      <c r="M67" s="124">
        <f t="shared" ref="M67:M83" si="13">H67*3000</f>
        <v>2138400</v>
      </c>
      <c r="N67" s="90" t="s">
        <v>44</v>
      </c>
    </row>
    <row r="68" spans="1:14" x14ac:dyDescent="0.25">
      <c r="A68" s="19">
        <v>66</v>
      </c>
      <c r="B68" s="24">
        <v>1203</v>
      </c>
      <c r="C68" s="24">
        <v>12</v>
      </c>
      <c r="D68" s="51" t="s">
        <v>19</v>
      </c>
      <c r="E68" s="53">
        <v>569</v>
      </c>
      <c r="F68" s="67">
        <v>0</v>
      </c>
      <c r="G68" s="57">
        <f t="shared" si="8"/>
        <v>569</v>
      </c>
      <c r="H68" s="18">
        <f t="shared" si="9"/>
        <v>625.90000000000009</v>
      </c>
      <c r="I68" s="53">
        <f>I67</f>
        <v>26880</v>
      </c>
      <c r="J68" s="121">
        <f t="shared" si="10"/>
        <v>15294720</v>
      </c>
      <c r="K68" s="122">
        <f t="shared" si="11"/>
        <v>16518298</v>
      </c>
      <c r="L68" s="123">
        <f t="shared" si="12"/>
        <v>34500</v>
      </c>
      <c r="M68" s="124">
        <f t="shared" si="13"/>
        <v>1877700.0000000002</v>
      </c>
      <c r="N68" s="90" t="s">
        <v>44</v>
      </c>
    </row>
    <row r="69" spans="1:14" x14ac:dyDescent="0.25">
      <c r="A69" s="19">
        <v>67</v>
      </c>
      <c r="B69" s="24">
        <v>1204</v>
      </c>
      <c r="C69" s="24">
        <v>12</v>
      </c>
      <c r="D69" s="51" t="s">
        <v>15</v>
      </c>
      <c r="E69" s="53">
        <v>391</v>
      </c>
      <c r="F69" s="67">
        <v>0</v>
      </c>
      <c r="G69" s="57">
        <f t="shared" si="8"/>
        <v>391</v>
      </c>
      <c r="H69" s="18">
        <f t="shared" si="9"/>
        <v>430.1</v>
      </c>
      <c r="I69" s="53">
        <f>I68</f>
        <v>26880</v>
      </c>
      <c r="J69" s="121">
        <f t="shared" si="10"/>
        <v>10510080</v>
      </c>
      <c r="K69" s="122">
        <f t="shared" si="11"/>
        <v>11350886</v>
      </c>
      <c r="L69" s="123">
        <f t="shared" si="12"/>
        <v>23500</v>
      </c>
      <c r="M69" s="124">
        <f t="shared" si="13"/>
        <v>1290300</v>
      </c>
      <c r="N69" s="90" t="s">
        <v>44</v>
      </c>
    </row>
    <row r="70" spans="1:14" x14ac:dyDescent="0.25">
      <c r="A70" s="19">
        <v>68</v>
      </c>
      <c r="B70" s="24">
        <v>1205</v>
      </c>
      <c r="C70" s="24">
        <v>12</v>
      </c>
      <c r="D70" s="51" t="s">
        <v>15</v>
      </c>
      <c r="E70" s="53">
        <v>397</v>
      </c>
      <c r="F70" s="67">
        <v>0</v>
      </c>
      <c r="G70" s="57">
        <f t="shared" si="8"/>
        <v>397</v>
      </c>
      <c r="H70" s="18">
        <f t="shared" si="9"/>
        <v>436.70000000000005</v>
      </c>
      <c r="I70" s="53">
        <f>I69</f>
        <v>26880</v>
      </c>
      <c r="J70" s="121">
        <f t="shared" si="10"/>
        <v>10671360</v>
      </c>
      <c r="K70" s="122">
        <f t="shared" si="11"/>
        <v>11525069</v>
      </c>
      <c r="L70" s="123">
        <f t="shared" si="12"/>
        <v>24000</v>
      </c>
      <c r="M70" s="124">
        <f t="shared" si="13"/>
        <v>1310100.0000000002</v>
      </c>
      <c r="N70" s="90" t="s">
        <v>44</v>
      </c>
    </row>
    <row r="71" spans="1:14" x14ac:dyDescent="0.25">
      <c r="A71" s="19">
        <v>69</v>
      </c>
      <c r="B71" s="24">
        <v>1206</v>
      </c>
      <c r="C71" s="24">
        <v>12</v>
      </c>
      <c r="D71" s="51" t="s">
        <v>15</v>
      </c>
      <c r="E71" s="53">
        <v>396</v>
      </c>
      <c r="F71" s="67">
        <v>0</v>
      </c>
      <c r="G71" s="57">
        <f t="shared" si="8"/>
        <v>396</v>
      </c>
      <c r="H71" s="18">
        <f t="shared" si="9"/>
        <v>435.6</v>
      </c>
      <c r="I71" s="53">
        <f>I70</f>
        <v>26880</v>
      </c>
      <c r="J71" s="121">
        <f t="shared" si="10"/>
        <v>10644480</v>
      </c>
      <c r="K71" s="122">
        <f t="shared" si="11"/>
        <v>11496038</v>
      </c>
      <c r="L71" s="123">
        <f t="shared" si="12"/>
        <v>24000</v>
      </c>
      <c r="M71" s="124">
        <f t="shared" si="13"/>
        <v>1306800</v>
      </c>
      <c r="N71" s="90" t="s">
        <v>44</v>
      </c>
    </row>
    <row r="72" spans="1:14" x14ac:dyDescent="0.25">
      <c r="A72" s="19">
        <v>70</v>
      </c>
      <c r="B72" s="24">
        <v>1301</v>
      </c>
      <c r="C72" s="24">
        <v>13</v>
      </c>
      <c r="D72" s="51" t="s">
        <v>19</v>
      </c>
      <c r="E72" s="53">
        <v>619</v>
      </c>
      <c r="F72" s="67">
        <v>29</v>
      </c>
      <c r="G72" s="57">
        <f t="shared" si="8"/>
        <v>648</v>
      </c>
      <c r="H72" s="18">
        <f t="shared" si="9"/>
        <v>712.80000000000007</v>
      </c>
      <c r="I72" s="53">
        <f>I71+80</f>
        <v>26960</v>
      </c>
      <c r="J72" s="121">
        <f t="shared" si="10"/>
        <v>17470080</v>
      </c>
      <c r="K72" s="122">
        <f t="shared" si="11"/>
        <v>18867686</v>
      </c>
      <c r="L72" s="123">
        <f t="shared" si="12"/>
        <v>39500</v>
      </c>
      <c r="M72" s="124">
        <f t="shared" si="13"/>
        <v>2138400</v>
      </c>
      <c r="N72" s="90" t="s">
        <v>44</v>
      </c>
    </row>
    <row r="73" spans="1:14" x14ac:dyDescent="0.25">
      <c r="A73" s="19">
        <v>71</v>
      </c>
      <c r="B73" s="24">
        <v>1302</v>
      </c>
      <c r="C73" s="24">
        <v>13</v>
      </c>
      <c r="D73" s="51" t="s">
        <v>19</v>
      </c>
      <c r="E73" s="53">
        <v>619</v>
      </c>
      <c r="F73" s="67">
        <v>29</v>
      </c>
      <c r="G73" s="57">
        <f t="shared" si="8"/>
        <v>648</v>
      </c>
      <c r="H73" s="18">
        <f t="shared" si="9"/>
        <v>712.80000000000007</v>
      </c>
      <c r="I73" s="53">
        <f>I72</f>
        <v>26960</v>
      </c>
      <c r="J73" s="121">
        <f t="shared" si="10"/>
        <v>17470080</v>
      </c>
      <c r="K73" s="122">
        <f t="shared" si="11"/>
        <v>18867686</v>
      </c>
      <c r="L73" s="123">
        <f t="shared" si="12"/>
        <v>39500</v>
      </c>
      <c r="M73" s="124">
        <f t="shared" si="13"/>
        <v>2138400</v>
      </c>
      <c r="N73" s="90" t="s">
        <v>44</v>
      </c>
    </row>
    <row r="74" spans="1:14" x14ac:dyDescent="0.25">
      <c r="A74" s="19">
        <v>72</v>
      </c>
      <c r="B74" s="24">
        <v>1303</v>
      </c>
      <c r="C74" s="24">
        <v>13</v>
      </c>
      <c r="D74" s="51" t="s">
        <v>19</v>
      </c>
      <c r="E74" s="53">
        <v>569</v>
      </c>
      <c r="F74" s="67">
        <v>0</v>
      </c>
      <c r="G74" s="57">
        <f t="shared" si="8"/>
        <v>569</v>
      </c>
      <c r="H74" s="18">
        <f t="shared" si="9"/>
        <v>625.90000000000009</v>
      </c>
      <c r="I74" s="53">
        <f>I73</f>
        <v>26960</v>
      </c>
      <c r="J74" s="121">
        <f t="shared" si="10"/>
        <v>15340240</v>
      </c>
      <c r="K74" s="122">
        <f t="shared" si="11"/>
        <v>16567459</v>
      </c>
      <c r="L74" s="123">
        <f t="shared" si="12"/>
        <v>34500</v>
      </c>
      <c r="M74" s="124">
        <f t="shared" si="13"/>
        <v>1877700.0000000002</v>
      </c>
      <c r="N74" s="90" t="s">
        <v>44</v>
      </c>
    </row>
    <row r="75" spans="1:14" x14ac:dyDescent="0.25">
      <c r="A75" s="19">
        <v>73</v>
      </c>
      <c r="B75" s="24">
        <v>1304</v>
      </c>
      <c r="C75" s="24">
        <v>13</v>
      </c>
      <c r="D75" s="51" t="s">
        <v>15</v>
      </c>
      <c r="E75" s="53">
        <v>391</v>
      </c>
      <c r="F75" s="67">
        <v>0</v>
      </c>
      <c r="G75" s="57">
        <f t="shared" si="8"/>
        <v>391</v>
      </c>
      <c r="H75" s="18">
        <f t="shared" si="9"/>
        <v>430.1</v>
      </c>
      <c r="I75" s="53">
        <f>I74</f>
        <v>26960</v>
      </c>
      <c r="J75" s="121">
        <f t="shared" si="10"/>
        <v>10541360</v>
      </c>
      <c r="K75" s="122">
        <f t="shared" si="11"/>
        <v>11384669</v>
      </c>
      <c r="L75" s="123">
        <f t="shared" si="12"/>
        <v>23500</v>
      </c>
      <c r="M75" s="124">
        <f t="shared" si="13"/>
        <v>1290300</v>
      </c>
      <c r="N75" s="90" t="s">
        <v>44</v>
      </c>
    </row>
    <row r="76" spans="1:14" x14ac:dyDescent="0.25">
      <c r="A76" s="19">
        <v>74</v>
      </c>
      <c r="B76" s="24">
        <v>1305</v>
      </c>
      <c r="C76" s="24">
        <v>13</v>
      </c>
      <c r="D76" s="51" t="s">
        <v>15</v>
      </c>
      <c r="E76" s="53">
        <v>397</v>
      </c>
      <c r="F76" s="67">
        <v>0</v>
      </c>
      <c r="G76" s="57">
        <f t="shared" si="8"/>
        <v>397</v>
      </c>
      <c r="H76" s="18">
        <f t="shared" si="9"/>
        <v>436.70000000000005</v>
      </c>
      <c r="I76" s="53">
        <f>I75</f>
        <v>26960</v>
      </c>
      <c r="J76" s="121">
        <f t="shared" si="10"/>
        <v>10703120</v>
      </c>
      <c r="K76" s="122">
        <f t="shared" si="11"/>
        <v>11559370</v>
      </c>
      <c r="L76" s="123">
        <f t="shared" si="12"/>
        <v>24000</v>
      </c>
      <c r="M76" s="124">
        <f t="shared" si="13"/>
        <v>1310100.0000000002</v>
      </c>
      <c r="N76" s="90" t="s">
        <v>44</v>
      </c>
    </row>
    <row r="77" spans="1:14" x14ac:dyDescent="0.25">
      <c r="A77" s="19">
        <v>75</v>
      </c>
      <c r="B77" s="24">
        <v>1306</v>
      </c>
      <c r="C77" s="24">
        <v>13</v>
      </c>
      <c r="D77" s="51" t="s">
        <v>15</v>
      </c>
      <c r="E77" s="53">
        <v>396</v>
      </c>
      <c r="F77" s="67">
        <v>0</v>
      </c>
      <c r="G77" s="57">
        <f t="shared" si="8"/>
        <v>396</v>
      </c>
      <c r="H77" s="18">
        <f t="shared" si="9"/>
        <v>435.6</v>
      </c>
      <c r="I77" s="53">
        <f>I76</f>
        <v>26960</v>
      </c>
      <c r="J77" s="121">
        <f t="shared" si="10"/>
        <v>10676160</v>
      </c>
      <c r="K77" s="122">
        <f t="shared" si="11"/>
        <v>11530253</v>
      </c>
      <c r="L77" s="123">
        <f t="shared" si="12"/>
        <v>24000</v>
      </c>
      <c r="M77" s="124">
        <f t="shared" si="13"/>
        <v>1306800</v>
      </c>
      <c r="N77" s="90" t="s">
        <v>44</v>
      </c>
    </row>
    <row r="78" spans="1:14" x14ac:dyDescent="0.25">
      <c r="A78" s="19">
        <v>76</v>
      </c>
      <c r="B78" s="24">
        <v>1401</v>
      </c>
      <c r="C78" s="24">
        <v>14</v>
      </c>
      <c r="D78" s="51" t="s">
        <v>19</v>
      </c>
      <c r="E78" s="53">
        <v>619</v>
      </c>
      <c r="F78" s="67">
        <v>29</v>
      </c>
      <c r="G78" s="57">
        <f t="shared" si="8"/>
        <v>648</v>
      </c>
      <c r="H78" s="18">
        <f t="shared" si="9"/>
        <v>712.80000000000007</v>
      </c>
      <c r="I78" s="53">
        <f>I77+80</f>
        <v>27040</v>
      </c>
      <c r="J78" s="121">
        <f t="shared" si="10"/>
        <v>17521920</v>
      </c>
      <c r="K78" s="122">
        <f t="shared" si="11"/>
        <v>18923674</v>
      </c>
      <c r="L78" s="123">
        <f t="shared" si="12"/>
        <v>39500</v>
      </c>
      <c r="M78" s="124">
        <f t="shared" si="13"/>
        <v>2138400</v>
      </c>
      <c r="N78" s="90" t="s">
        <v>44</v>
      </c>
    </row>
    <row r="79" spans="1:14" x14ac:dyDescent="0.25">
      <c r="A79" s="19">
        <v>77</v>
      </c>
      <c r="B79" s="24">
        <v>1402</v>
      </c>
      <c r="C79" s="24">
        <v>14</v>
      </c>
      <c r="D79" s="51" t="s">
        <v>19</v>
      </c>
      <c r="E79" s="53">
        <v>619</v>
      </c>
      <c r="F79" s="67">
        <v>29</v>
      </c>
      <c r="G79" s="57">
        <f t="shared" si="8"/>
        <v>648</v>
      </c>
      <c r="H79" s="18">
        <f t="shared" si="9"/>
        <v>712.80000000000007</v>
      </c>
      <c r="I79" s="53">
        <f>I78</f>
        <v>27040</v>
      </c>
      <c r="J79" s="121">
        <f t="shared" si="10"/>
        <v>17521920</v>
      </c>
      <c r="K79" s="122">
        <f t="shared" si="11"/>
        <v>18923674</v>
      </c>
      <c r="L79" s="123">
        <f t="shared" si="12"/>
        <v>39500</v>
      </c>
      <c r="M79" s="124">
        <f t="shared" si="13"/>
        <v>2138400</v>
      </c>
      <c r="N79" s="90" t="s">
        <v>44</v>
      </c>
    </row>
    <row r="80" spans="1:14" x14ac:dyDescent="0.25">
      <c r="A80" s="19">
        <v>78</v>
      </c>
      <c r="B80" s="24">
        <v>1403</v>
      </c>
      <c r="C80" s="24">
        <v>14</v>
      </c>
      <c r="D80" s="51" t="s">
        <v>19</v>
      </c>
      <c r="E80" s="53">
        <v>569</v>
      </c>
      <c r="F80" s="67">
        <v>0</v>
      </c>
      <c r="G80" s="57">
        <f t="shared" si="8"/>
        <v>569</v>
      </c>
      <c r="H80" s="18">
        <f t="shared" si="9"/>
        <v>625.90000000000009</v>
      </c>
      <c r="I80" s="53">
        <f>I79</f>
        <v>27040</v>
      </c>
      <c r="J80" s="121">
        <f t="shared" si="10"/>
        <v>15385760</v>
      </c>
      <c r="K80" s="122">
        <f t="shared" si="11"/>
        <v>16616621</v>
      </c>
      <c r="L80" s="123">
        <f t="shared" si="12"/>
        <v>34500</v>
      </c>
      <c r="M80" s="124">
        <f t="shared" si="13"/>
        <v>1877700.0000000002</v>
      </c>
      <c r="N80" s="90" t="s">
        <v>44</v>
      </c>
    </row>
    <row r="81" spans="1:14" x14ac:dyDescent="0.25">
      <c r="A81" s="19">
        <v>79</v>
      </c>
      <c r="B81" s="24">
        <v>1404</v>
      </c>
      <c r="C81" s="24">
        <v>14</v>
      </c>
      <c r="D81" s="51" t="s">
        <v>15</v>
      </c>
      <c r="E81" s="53">
        <v>391</v>
      </c>
      <c r="F81" s="67">
        <v>0</v>
      </c>
      <c r="G81" s="57">
        <f t="shared" si="8"/>
        <v>391</v>
      </c>
      <c r="H81" s="18">
        <f t="shared" si="9"/>
        <v>430.1</v>
      </c>
      <c r="I81" s="53">
        <f>I80</f>
        <v>27040</v>
      </c>
      <c r="J81" s="121">
        <f t="shared" si="10"/>
        <v>10572640</v>
      </c>
      <c r="K81" s="122">
        <f t="shared" si="11"/>
        <v>11418451</v>
      </c>
      <c r="L81" s="123">
        <f t="shared" si="12"/>
        <v>24000</v>
      </c>
      <c r="M81" s="124">
        <f t="shared" si="13"/>
        <v>1290300</v>
      </c>
      <c r="N81" s="90" t="s">
        <v>44</v>
      </c>
    </row>
    <row r="82" spans="1:14" x14ac:dyDescent="0.25">
      <c r="A82" s="19">
        <v>80</v>
      </c>
      <c r="B82" s="24">
        <v>1405</v>
      </c>
      <c r="C82" s="24">
        <v>14</v>
      </c>
      <c r="D82" s="51" t="s">
        <v>15</v>
      </c>
      <c r="E82" s="53">
        <v>397</v>
      </c>
      <c r="F82" s="67">
        <v>0</v>
      </c>
      <c r="G82" s="57">
        <f t="shared" si="8"/>
        <v>397</v>
      </c>
      <c r="H82" s="18">
        <f t="shared" si="9"/>
        <v>436.70000000000005</v>
      </c>
      <c r="I82" s="53">
        <f>I81</f>
        <v>27040</v>
      </c>
      <c r="J82" s="121">
        <f t="shared" si="10"/>
        <v>10734880</v>
      </c>
      <c r="K82" s="122">
        <f t="shared" si="11"/>
        <v>11593670</v>
      </c>
      <c r="L82" s="123">
        <f t="shared" si="12"/>
        <v>24000</v>
      </c>
      <c r="M82" s="124">
        <f t="shared" si="13"/>
        <v>1310100.0000000002</v>
      </c>
      <c r="N82" s="90" t="s">
        <v>44</v>
      </c>
    </row>
    <row r="83" spans="1:14" x14ac:dyDescent="0.25">
      <c r="A83" s="19">
        <v>81</v>
      </c>
      <c r="B83" s="24">
        <v>1406</v>
      </c>
      <c r="C83" s="24">
        <v>14</v>
      </c>
      <c r="D83" s="51" t="s">
        <v>15</v>
      </c>
      <c r="E83" s="53">
        <v>396</v>
      </c>
      <c r="F83" s="67">
        <v>0</v>
      </c>
      <c r="G83" s="57">
        <f t="shared" si="8"/>
        <v>396</v>
      </c>
      <c r="H83" s="18">
        <f t="shared" si="9"/>
        <v>435.6</v>
      </c>
      <c r="I83" s="53">
        <f>I82</f>
        <v>27040</v>
      </c>
      <c r="J83" s="121">
        <f t="shared" si="10"/>
        <v>10707840</v>
      </c>
      <c r="K83" s="122">
        <f t="shared" si="11"/>
        <v>11564467</v>
      </c>
      <c r="L83" s="123">
        <f t="shared" si="12"/>
        <v>24000</v>
      </c>
      <c r="M83" s="124">
        <f t="shared" si="13"/>
        <v>1306800</v>
      </c>
      <c r="N83" s="90" t="s">
        <v>44</v>
      </c>
    </row>
    <row r="84" spans="1:14" x14ac:dyDescent="0.25">
      <c r="A84" s="64" t="s">
        <v>3</v>
      </c>
      <c r="B84" s="64"/>
      <c r="C84" s="64"/>
      <c r="D84" s="64"/>
      <c r="E84" s="76">
        <f t="shared" ref="E84:H84" si="14">SUM(E2:E83)</f>
        <v>40866</v>
      </c>
      <c r="F84" s="76">
        <f t="shared" si="14"/>
        <v>783</v>
      </c>
      <c r="G84" s="76">
        <f t="shared" si="14"/>
        <v>41649</v>
      </c>
      <c r="H84" s="76">
        <f t="shared" si="14"/>
        <v>45813.899999999994</v>
      </c>
      <c r="I84" s="85"/>
      <c r="J84" s="87">
        <f t="shared" ref="J84:M84" si="15">SUM(J2:J83)</f>
        <v>797286160</v>
      </c>
      <c r="K84" s="87">
        <f t="shared" si="15"/>
        <v>861069052</v>
      </c>
      <c r="L84" s="87"/>
      <c r="M84" s="87">
        <f t="shared" si="15"/>
        <v>137441700</v>
      </c>
    </row>
    <row r="85" spans="1:14" x14ac:dyDescent="0.25">
      <c r="D85" s="38"/>
      <c r="E85" s="38"/>
    </row>
    <row r="86" spans="1:14" x14ac:dyDescent="0.25">
      <c r="D86" s="38"/>
      <c r="E86" s="38"/>
    </row>
    <row r="87" spans="1:14" x14ac:dyDescent="0.25">
      <c r="D87" s="38"/>
      <c r="E87" s="38"/>
    </row>
    <row r="88" spans="1:14" x14ac:dyDescent="0.25">
      <c r="D88" s="38"/>
      <c r="E88" s="38"/>
    </row>
    <row r="89" spans="1:14" x14ac:dyDescent="0.25">
      <c r="D89" s="38"/>
      <c r="E89" s="38"/>
    </row>
    <row r="90" spans="1:14" x14ac:dyDescent="0.25">
      <c r="D90" s="38"/>
      <c r="E90" s="38"/>
    </row>
    <row r="91" spans="1:14" x14ac:dyDescent="0.25">
      <c r="D91" s="38"/>
      <c r="E91" s="38"/>
    </row>
    <row r="92" spans="1:14" x14ac:dyDescent="0.25">
      <c r="D92" s="38"/>
      <c r="E92" s="38"/>
    </row>
    <row r="93" spans="1:14" x14ac:dyDescent="0.25">
      <c r="D93" s="38"/>
      <c r="E93" s="38"/>
    </row>
    <row r="94" spans="1:14" x14ac:dyDescent="0.25">
      <c r="D94" s="38"/>
      <c r="E94" s="38"/>
    </row>
  </sheetData>
  <mergeCells count="1">
    <mergeCell ref="A84:D8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B771-59D2-4979-8A97-A5F92B79E848}">
  <dimension ref="A1:O76"/>
  <sheetViews>
    <sheetView topLeftCell="A53" zoomScale="190" zoomScaleNormal="190" workbookViewId="0">
      <selection activeCell="J66" sqref="J66:K66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.7109375" style="75" customWidth="1"/>
    <col min="6" max="6" width="6.42578125" style="38" customWidth="1"/>
    <col min="7" max="7" width="5.5703125" style="58" customWidth="1"/>
    <col min="8" max="8" width="5.7109375" style="22" customWidth="1"/>
    <col min="9" max="9" width="7.28515625" style="86" customWidth="1"/>
    <col min="10" max="10" width="12.28515625" style="86" customWidth="1"/>
    <col min="11" max="11" width="13.85546875" style="86" customWidth="1"/>
    <col min="12" max="12" width="8.140625" style="86" customWidth="1"/>
    <col min="13" max="13" width="11" style="86" customWidth="1"/>
    <col min="14" max="14" width="7" style="86" customWidth="1"/>
    <col min="15" max="15" width="10.28515625" style="1" bestFit="1" customWidth="1"/>
  </cols>
  <sheetData>
    <row r="1" spans="1:14" ht="51" customHeight="1" x14ac:dyDescent="0.25">
      <c r="A1" s="89" t="s">
        <v>1</v>
      </c>
      <c r="B1" s="77" t="s">
        <v>0</v>
      </c>
      <c r="C1" s="77" t="s">
        <v>2</v>
      </c>
      <c r="D1" s="77" t="s">
        <v>12</v>
      </c>
      <c r="E1" s="77" t="s">
        <v>29</v>
      </c>
      <c r="F1" s="77" t="s">
        <v>26</v>
      </c>
      <c r="G1" s="77" t="s">
        <v>28</v>
      </c>
      <c r="H1" s="77" t="s">
        <v>11</v>
      </c>
      <c r="I1" s="77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4" x14ac:dyDescent="0.25">
      <c r="A2" s="19">
        <v>1</v>
      </c>
      <c r="B2" s="18">
        <v>103</v>
      </c>
      <c r="C2" s="23">
        <v>1</v>
      </c>
      <c r="D2" s="51" t="s">
        <v>19</v>
      </c>
      <c r="E2" s="53">
        <v>569</v>
      </c>
      <c r="F2" s="67">
        <v>0</v>
      </c>
      <c r="G2" s="57">
        <f t="shared" ref="G2:G48" si="0">F2+E2</f>
        <v>569</v>
      </c>
      <c r="H2" s="18">
        <f t="shared" ref="H2:H48" si="1">G2*1.1</f>
        <v>625.90000000000009</v>
      </c>
      <c r="I2" s="53">
        <v>26000</v>
      </c>
      <c r="J2" s="81">
        <f t="shared" ref="J2:J48" si="2">G2*I2</f>
        <v>14794000</v>
      </c>
      <c r="K2" s="82">
        <f t="shared" ref="K2:K48" si="3">ROUND(J2*1.08,0)</f>
        <v>15977520</v>
      </c>
      <c r="L2" s="83">
        <f t="shared" ref="L2:L47" si="4">MROUND((K2*0.025/12),500)</f>
        <v>33500</v>
      </c>
      <c r="M2" s="84">
        <f t="shared" ref="M2:M48" si="5">H2*3000</f>
        <v>1877700.0000000002</v>
      </c>
      <c r="N2" s="90" t="s">
        <v>44</v>
      </c>
    </row>
    <row r="3" spans="1:14" x14ac:dyDescent="0.25">
      <c r="A3" s="19">
        <v>2</v>
      </c>
      <c r="B3" s="18">
        <v>104</v>
      </c>
      <c r="C3" s="23">
        <v>1</v>
      </c>
      <c r="D3" s="51" t="s">
        <v>15</v>
      </c>
      <c r="E3" s="53">
        <v>391</v>
      </c>
      <c r="F3" s="67">
        <v>0</v>
      </c>
      <c r="G3" s="57">
        <f t="shared" si="0"/>
        <v>391</v>
      </c>
      <c r="H3" s="18">
        <f t="shared" si="1"/>
        <v>430.1</v>
      </c>
      <c r="I3" s="53">
        <v>26000</v>
      </c>
      <c r="J3" s="81">
        <f t="shared" si="2"/>
        <v>10166000</v>
      </c>
      <c r="K3" s="82">
        <f t="shared" si="3"/>
        <v>10979280</v>
      </c>
      <c r="L3" s="83">
        <f t="shared" si="4"/>
        <v>23000</v>
      </c>
      <c r="M3" s="84">
        <f t="shared" si="5"/>
        <v>1290300</v>
      </c>
      <c r="N3" s="90" t="s">
        <v>44</v>
      </c>
    </row>
    <row r="4" spans="1:14" x14ac:dyDescent="0.25">
      <c r="A4" s="19">
        <v>3</v>
      </c>
      <c r="B4" s="18">
        <v>105</v>
      </c>
      <c r="C4" s="23">
        <v>1</v>
      </c>
      <c r="D4" s="51" t="s">
        <v>15</v>
      </c>
      <c r="E4" s="53">
        <v>397</v>
      </c>
      <c r="F4" s="67">
        <v>0</v>
      </c>
      <c r="G4" s="57">
        <f t="shared" si="0"/>
        <v>397</v>
      </c>
      <c r="H4" s="18">
        <f t="shared" si="1"/>
        <v>436.70000000000005</v>
      </c>
      <c r="I4" s="53">
        <v>26000</v>
      </c>
      <c r="J4" s="81">
        <f t="shared" si="2"/>
        <v>10322000</v>
      </c>
      <c r="K4" s="82">
        <f t="shared" si="3"/>
        <v>11147760</v>
      </c>
      <c r="L4" s="83">
        <f t="shared" si="4"/>
        <v>23000</v>
      </c>
      <c r="M4" s="84">
        <f t="shared" si="5"/>
        <v>1310100.0000000002</v>
      </c>
      <c r="N4" s="90" t="s">
        <v>44</v>
      </c>
    </row>
    <row r="5" spans="1:14" x14ac:dyDescent="0.25">
      <c r="A5" s="19">
        <v>4</v>
      </c>
      <c r="B5" s="18">
        <v>106</v>
      </c>
      <c r="C5" s="23">
        <v>1</v>
      </c>
      <c r="D5" s="51" t="s">
        <v>15</v>
      </c>
      <c r="E5" s="53">
        <v>396</v>
      </c>
      <c r="F5" s="67">
        <v>0</v>
      </c>
      <c r="G5" s="57">
        <f t="shared" si="0"/>
        <v>396</v>
      </c>
      <c r="H5" s="18">
        <f t="shared" si="1"/>
        <v>435.6</v>
      </c>
      <c r="I5" s="53">
        <v>26000</v>
      </c>
      <c r="J5" s="81">
        <f t="shared" si="2"/>
        <v>10296000</v>
      </c>
      <c r="K5" s="82">
        <f t="shared" si="3"/>
        <v>11119680</v>
      </c>
      <c r="L5" s="83">
        <f t="shared" si="4"/>
        <v>23000</v>
      </c>
      <c r="M5" s="84">
        <f t="shared" si="5"/>
        <v>1306800</v>
      </c>
      <c r="N5" s="90" t="s">
        <v>44</v>
      </c>
    </row>
    <row r="6" spans="1:14" x14ac:dyDescent="0.25">
      <c r="A6" s="19">
        <v>5</v>
      </c>
      <c r="B6" s="18">
        <v>203</v>
      </c>
      <c r="C6" s="23">
        <v>2</v>
      </c>
      <c r="D6" s="51" t="s">
        <v>19</v>
      </c>
      <c r="E6" s="53">
        <v>569</v>
      </c>
      <c r="F6" s="67">
        <v>0</v>
      </c>
      <c r="G6" s="57">
        <f t="shared" si="0"/>
        <v>569</v>
      </c>
      <c r="H6" s="18">
        <f t="shared" si="1"/>
        <v>625.90000000000009</v>
      </c>
      <c r="I6" s="53">
        <v>26080</v>
      </c>
      <c r="J6" s="81">
        <f t="shared" si="2"/>
        <v>14839520</v>
      </c>
      <c r="K6" s="82">
        <f t="shared" si="3"/>
        <v>16026682</v>
      </c>
      <c r="L6" s="83">
        <f t="shared" si="4"/>
        <v>33500</v>
      </c>
      <c r="M6" s="84">
        <f t="shared" si="5"/>
        <v>1877700.0000000002</v>
      </c>
      <c r="N6" s="90" t="s">
        <v>44</v>
      </c>
    </row>
    <row r="7" spans="1:14" x14ac:dyDescent="0.25">
      <c r="A7" s="19">
        <v>6</v>
      </c>
      <c r="B7" s="18">
        <v>204</v>
      </c>
      <c r="C7" s="23">
        <v>2</v>
      </c>
      <c r="D7" s="51" t="s">
        <v>15</v>
      </c>
      <c r="E7" s="53">
        <v>391</v>
      </c>
      <c r="F7" s="67">
        <v>0</v>
      </c>
      <c r="G7" s="57">
        <f t="shared" si="0"/>
        <v>391</v>
      </c>
      <c r="H7" s="18">
        <f t="shared" si="1"/>
        <v>430.1</v>
      </c>
      <c r="I7" s="53">
        <v>26080</v>
      </c>
      <c r="J7" s="81">
        <f t="shared" si="2"/>
        <v>10197280</v>
      </c>
      <c r="K7" s="82">
        <f t="shared" si="3"/>
        <v>11013062</v>
      </c>
      <c r="L7" s="83">
        <f t="shared" si="4"/>
        <v>23000</v>
      </c>
      <c r="M7" s="84">
        <f t="shared" si="5"/>
        <v>1290300</v>
      </c>
      <c r="N7" s="90" t="s">
        <v>44</v>
      </c>
    </row>
    <row r="8" spans="1:14" x14ac:dyDescent="0.25">
      <c r="A8" s="19">
        <v>7</v>
      </c>
      <c r="B8" s="18">
        <v>205</v>
      </c>
      <c r="C8" s="23">
        <v>2</v>
      </c>
      <c r="D8" s="51" t="s">
        <v>15</v>
      </c>
      <c r="E8" s="53">
        <v>397</v>
      </c>
      <c r="F8" s="67">
        <v>0</v>
      </c>
      <c r="G8" s="57">
        <f t="shared" si="0"/>
        <v>397</v>
      </c>
      <c r="H8" s="18">
        <f t="shared" si="1"/>
        <v>436.70000000000005</v>
      </c>
      <c r="I8" s="53">
        <v>26080</v>
      </c>
      <c r="J8" s="81">
        <f t="shared" si="2"/>
        <v>10353760</v>
      </c>
      <c r="K8" s="82">
        <f t="shared" si="3"/>
        <v>11182061</v>
      </c>
      <c r="L8" s="83">
        <f t="shared" si="4"/>
        <v>23500</v>
      </c>
      <c r="M8" s="84">
        <f t="shared" si="5"/>
        <v>1310100.0000000002</v>
      </c>
      <c r="N8" s="90" t="s">
        <v>44</v>
      </c>
    </row>
    <row r="9" spans="1:14" x14ac:dyDescent="0.25">
      <c r="A9" s="19">
        <v>8</v>
      </c>
      <c r="B9" s="18">
        <v>206</v>
      </c>
      <c r="C9" s="23">
        <v>2</v>
      </c>
      <c r="D9" s="51" t="s">
        <v>15</v>
      </c>
      <c r="E9" s="53">
        <v>396</v>
      </c>
      <c r="F9" s="67">
        <v>0</v>
      </c>
      <c r="G9" s="57">
        <f t="shared" si="0"/>
        <v>396</v>
      </c>
      <c r="H9" s="18">
        <f t="shared" si="1"/>
        <v>435.6</v>
      </c>
      <c r="I9" s="53">
        <v>26080</v>
      </c>
      <c r="J9" s="81">
        <f t="shared" si="2"/>
        <v>10327680</v>
      </c>
      <c r="K9" s="82">
        <f t="shared" si="3"/>
        <v>11153894</v>
      </c>
      <c r="L9" s="83">
        <f t="shared" si="4"/>
        <v>23000</v>
      </c>
      <c r="M9" s="84">
        <f t="shared" si="5"/>
        <v>1306800</v>
      </c>
      <c r="N9" s="90" t="s">
        <v>44</v>
      </c>
    </row>
    <row r="10" spans="1:14" x14ac:dyDescent="0.25">
      <c r="A10" s="19">
        <v>9</v>
      </c>
      <c r="B10" s="18">
        <v>303</v>
      </c>
      <c r="C10" s="23">
        <v>3</v>
      </c>
      <c r="D10" s="51" t="s">
        <v>19</v>
      </c>
      <c r="E10" s="53">
        <v>569</v>
      </c>
      <c r="F10" s="67">
        <v>0</v>
      </c>
      <c r="G10" s="57">
        <f t="shared" si="0"/>
        <v>569</v>
      </c>
      <c r="H10" s="18">
        <f t="shared" si="1"/>
        <v>625.90000000000009</v>
      </c>
      <c r="I10" s="53">
        <v>26160</v>
      </c>
      <c r="J10" s="81">
        <f t="shared" si="2"/>
        <v>14885040</v>
      </c>
      <c r="K10" s="82">
        <f t="shared" si="3"/>
        <v>16075843</v>
      </c>
      <c r="L10" s="83">
        <f t="shared" si="4"/>
        <v>33500</v>
      </c>
      <c r="M10" s="84">
        <f t="shared" si="5"/>
        <v>1877700.0000000002</v>
      </c>
      <c r="N10" s="90" t="s">
        <v>44</v>
      </c>
    </row>
    <row r="11" spans="1:14" s="1" customFormat="1" x14ac:dyDescent="0.25">
      <c r="A11" s="19">
        <v>10</v>
      </c>
      <c r="B11" s="18">
        <v>304</v>
      </c>
      <c r="C11" s="23">
        <v>3</v>
      </c>
      <c r="D11" s="51" t="s">
        <v>15</v>
      </c>
      <c r="E11" s="53">
        <v>391</v>
      </c>
      <c r="F11" s="67">
        <v>0</v>
      </c>
      <c r="G11" s="57">
        <f t="shared" si="0"/>
        <v>391</v>
      </c>
      <c r="H11" s="18">
        <f t="shared" si="1"/>
        <v>430.1</v>
      </c>
      <c r="I11" s="53">
        <v>26160</v>
      </c>
      <c r="J11" s="81">
        <f t="shared" si="2"/>
        <v>10228560</v>
      </c>
      <c r="K11" s="82">
        <f t="shared" si="3"/>
        <v>11046845</v>
      </c>
      <c r="L11" s="83">
        <f t="shared" si="4"/>
        <v>23000</v>
      </c>
      <c r="M11" s="84">
        <f t="shared" si="5"/>
        <v>1290300</v>
      </c>
      <c r="N11" s="90" t="s">
        <v>44</v>
      </c>
    </row>
    <row r="12" spans="1:14" s="1" customFormat="1" x14ac:dyDescent="0.25">
      <c r="A12" s="19">
        <v>11</v>
      </c>
      <c r="B12" s="18">
        <v>305</v>
      </c>
      <c r="C12" s="23">
        <v>3</v>
      </c>
      <c r="D12" s="51" t="s">
        <v>15</v>
      </c>
      <c r="E12" s="53">
        <v>397</v>
      </c>
      <c r="F12" s="67">
        <v>0</v>
      </c>
      <c r="G12" s="57">
        <f t="shared" si="0"/>
        <v>397</v>
      </c>
      <c r="H12" s="18">
        <f t="shared" si="1"/>
        <v>436.70000000000005</v>
      </c>
      <c r="I12" s="53">
        <v>26160</v>
      </c>
      <c r="J12" s="81">
        <f t="shared" si="2"/>
        <v>10385520</v>
      </c>
      <c r="K12" s="82">
        <f t="shared" si="3"/>
        <v>11216362</v>
      </c>
      <c r="L12" s="83">
        <f t="shared" si="4"/>
        <v>23500</v>
      </c>
      <c r="M12" s="84">
        <f t="shared" si="5"/>
        <v>1310100.0000000002</v>
      </c>
      <c r="N12" s="90" t="s">
        <v>44</v>
      </c>
    </row>
    <row r="13" spans="1:14" s="1" customFormat="1" x14ac:dyDescent="0.25">
      <c r="A13" s="19">
        <v>12</v>
      </c>
      <c r="B13" s="18">
        <v>306</v>
      </c>
      <c r="C13" s="23">
        <v>3</v>
      </c>
      <c r="D13" s="51" t="s">
        <v>15</v>
      </c>
      <c r="E13" s="53">
        <v>396</v>
      </c>
      <c r="F13" s="67">
        <v>0</v>
      </c>
      <c r="G13" s="57">
        <f t="shared" si="0"/>
        <v>396</v>
      </c>
      <c r="H13" s="18">
        <f t="shared" si="1"/>
        <v>435.6</v>
      </c>
      <c r="I13" s="53">
        <v>26160</v>
      </c>
      <c r="J13" s="81">
        <f t="shared" si="2"/>
        <v>10359360</v>
      </c>
      <c r="K13" s="82">
        <f t="shared" si="3"/>
        <v>11188109</v>
      </c>
      <c r="L13" s="83">
        <f t="shared" si="4"/>
        <v>23500</v>
      </c>
      <c r="M13" s="84">
        <f t="shared" si="5"/>
        <v>1306800</v>
      </c>
      <c r="N13" s="90" t="s">
        <v>44</v>
      </c>
    </row>
    <row r="14" spans="1:14" s="1" customFormat="1" x14ac:dyDescent="0.25">
      <c r="A14" s="19">
        <v>13</v>
      </c>
      <c r="B14" s="18">
        <v>403</v>
      </c>
      <c r="C14" s="23">
        <v>4</v>
      </c>
      <c r="D14" s="51" t="s">
        <v>19</v>
      </c>
      <c r="E14" s="53">
        <v>569</v>
      </c>
      <c r="F14" s="67">
        <v>0</v>
      </c>
      <c r="G14" s="57">
        <f t="shared" si="0"/>
        <v>569</v>
      </c>
      <c r="H14" s="18">
        <f t="shared" si="1"/>
        <v>625.90000000000009</v>
      </c>
      <c r="I14" s="53">
        <v>26240</v>
      </c>
      <c r="J14" s="81">
        <f t="shared" si="2"/>
        <v>14930560</v>
      </c>
      <c r="K14" s="82">
        <f t="shared" si="3"/>
        <v>16125005</v>
      </c>
      <c r="L14" s="83">
        <f t="shared" si="4"/>
        <v>33500</v>
      </c>
      <c r="M14" s="84">
        <f t="shared" si="5"/>
        <v>1877700.0000000002</v>
      </c>
      <c r="N14" s="90" t="s">
        <v>44</v>
      </c>
    </row>
    <row r="15" spans="1:14" s="1" customFormat="1" x14ac:dyDescent="0.25">
      <c r="A15" s="19">
        <v>14</v>
      </c>
      <c r="B15" s="18">
        <v>404</v>
      </c>
      <c r="C15" s="23">
        <v>4</v>
      </c>
      <c r="D15" s="51" t="s">
        <v>15</v>
      </c>
      <c r="E15" s="53">
        <v>391</v>
      </c>
      <c r="F15" s="67">
        <v>0</v>
      </c>
      <c r="G15" s="57">
        <f t="shared" si="0"/>
        <v>391</v>
      </c>
      <c r="H15" s="18">
        <f t="shared" si="1"/>
        <v>430.1</v>
      </c>
      <c r="I15" s="53">
        <v>26240</v>
      </c>
      <c r="J15" s="81">
        <f t="shared" si="2"/>
        <v>10259840</v>
      </c>
      <c r="K15" s="82">
        <f t="shared" si="3"/>
        <v>11080627</v>
      </c>
      <c r="L15" s="83">
        <f t="shared" si="4"/>
        <v>23000</v>
      </c>
      <c r="M15" s="84">
        <f t="shared" si="5"/>
        <v>1290300</v>
      </c>
      <c r="N15" s="90" t="s">
        <v>44</v>
      </c>
    </row>
    <row r="16" spans="1:14" s="1" customFormat="1" x14ac:dyDescent="0.25">
      <c r="A16" s="19">
        <v>15</v>
      </c>
      <c r="B16" s="18">
        <v>405</v>
      </c>
      <c r="C16" s="23">
        <v>4</v>
      </c>
      <c r="D16" s="51" t="s">
        <v>15</v>
      </c>
      <c r="E16" s="53">
        <v>397</v>
      </c>
      <c r="F16" s="67">
        <v>0</v>
      </c>
      <c r="G16" s="57">
        <f t="shared" si="0"/>
        <v>397</v>
      </c>
      <c r="H16" s="18">
        <f t="shared" si="1"/>
        <v>436.70000000000005</v>
      </c>
      <c r="I16" s="53">
        <v>26240</v>
      </c>
      <c r="J16" s="81">
        <f t="shared" si="2"/>
        <v>10417280</v>
      </c>
      <c r="K16" s="82">
        <f t="shared" si="3"/>
        <v>11250662</v>
      </c>
      <c r="L16" s="83">
        <f t="shared" si="4"/>
        <v>23500</v>
      </c>
      <c r="M16" s="84">
        <f t="shared" si="5"/>
        <v>1310100.0000000002</v>
      </c>
      <c r="N16" s="90" t="s">
        <v>44</v>
      </c>
    </row>
    <row r="17" spans="1:14" s="1" customFormat="1" x14ac:dyDescent="0.25">
      <c r="A17" s="19">
        <v>16</v>
      </c>
      <c r="B17" s="18">
        <v>406</v>
      </c>
      <c r="C17" s="23">
        <v>4</v>
      </c>
      <c r="D17" s="51" t="s">
        <v>15</v>
      </c>
      <c r="E17" s="53">
        <v>396</v>
      </c>
      <c r="F17" s="67">
        <v>0</v>
      </c>
      <c r="G17" s="57">
        <f t="shared" si="0"/>
        <v>396</v>
      </c>
      <c r="H17" s="18">
        <f t="shared" si="1"/>
        <v>435.6</v>
      </c>
      <c r="I17" s="53">
        <v>26240</v>
      </c>
      <c r="J17" s="81">
        <f t="shared" si="2"/>
        <v>10391040</v>
      </c>
      <c r="K17" s="82">
        <f t="shared" si="3"/>
        <v>11222323</v>
      </c>
      <c r="L17" s="83">
        <f t="shared" si="4"/>
        <v>23500</v>
      </c>
      <c r="M17" s="84">
        <f t="shared" si="5"/>
        <v>1306800</v>
      </c>
      <c r="N17" s="90" t="s">
        <v>44</v>
      </c>
    </row>
    <row r="18" spans="1:14" s="1" customFormat="1" x14ac:dyDescent="0.25">
      <c r="A18" s="19">
        <v>17</v>
      </c>
      <c r="B18" s="18">
        <v>503</v>
      </c>
      <c r="C18" s="23">
        <v>5</v>
      </c>
      <c r="D18" s="51" t="s">
        <v>19</v>
      </c>
      <c r="E18" s="53">
        <v>569</v>
      </c>
      <c r="F18" s="67">
        <v>0</v>
      </c>
      <c r="G18" s="57">
        <f t="shared" si="0"/>
        <v>569</v>
      </c>
      <c r="H18" s="18">
        <f t="shared" si="1"/>
        <v>625.90000000000009</v>
      </c>
      <c r="I18" s="53">
        <v>26320</v>
      </c>
      <c r="J18" s="81">
        <f t="shared" si="2"/>
        <v>14976080</v>
      </c>
      <c r="K18" s="82">
        <f t="shared" si="3"/>
        <v>16174166</v>
      </c>
      <c r="L18" s="83">
        <f t="shared" si="4"/>
        <v>33500</v>
      </c>
      <c r="M18" s="84">
        <f t="shared" si="5"/>
        <v>1877700.0000000002</v>
      </c>
      <c r="N18" s="90" t="s">
        <v>44</v>
      </c>
    </row>
    <row r="19" spans="1:14" s="1" customFormat="1" x14ac:dyDescent="0.25">
      <c r="A19" s="19">
        <v>18</v>
      </c>
      <c r="B19" s="18">
        <v>504</v>
      </c>
      <c r="C19" s="23">
        <v>5</v>
      </c>
      <c r="D19" s="51" t="s">
        <v>15</v>
      </c>
      <c r="E19" s="53">
        <v>391</v>
      </c>
      <c r="F19" s="67">
        <v>0</v>
      </c>
      <c r="G19" s="57">
        <f t="shared" si="0"/>
        <v>391</v>
      </c>
      <c r="H19" s="18">
        <f t="shared" si="1"/>
        <v>430.1</v>
      </c>
      <c r="I19" s="53">
        <v>26320</v>
      </c>
      <c r="J19" s="81">
        <f t="shared" si="2"/>
        <v>10291120</v>
      </c>
      <c r="K19" s="82">
        <f t="shared" si="3"/>
        <v>11114410</v>
      </c>
      <c r="L19" s="83">
        <f t="shared" si="4"/>
        <v>23000</v>
      </c>
      <c r="M19" s="84">
        <f t="shared" si="5"/>
        <v>1290300</v>
      </c>
      <c r="N19" s="90" t="s">
        <v>44</v>
      </c>
    </row>
    <row r="20" spans="1:14" s="1" customFormat="1" x14ac:dyDescent="0.25">
      <c r="A20" s="19">
        <v>19</v>
      </c>
      <c r="B20" s="18">
        <v>505</v>
      </c>
      <c r="C20" s="23">
        <v>5</v>
      </c>
      <c r="D20" s="51" t="s">
        <v>15</v>
      </c>
      <c r="E20" s="53">
        <v>397</v>
      </c>
      <c r="F20" s="67">
        <v>0</v>
      </c>
      <c r="G20" s="57">
        <f t="shared" si="0"/>
        <v>397</v>
      </c>
      <c r="H20" s="18">
        <f t="shared" si="1"/>
        <v>436.70000000000005</v>
      </c>
      <c r="I20" s="53">
        <v>26320</v>
      </c>
      <c r="J20" s="81">
        <f t="shared" si="2"/>
        <v>10449040</v>
      </c>
      <c r="K20" s="82">
        <f t="shared" si="3"/>
        <v>11284963</v>
      </c>
      <c r="L20" s="83">
        <f t="shared" si="4"/>
        <v>23500</v>
      </c>
      <c r="M20" s="84">
        <f t="shared" si="5"/>
        <v>1310100.0000000002</v>
      </c>
      <c r="N20" s="90" t="s">
        <v>44</v>
      </c>
    </row>
    <row r="21" spans="1:14" s="1" customFormat="1" x14ac:dyDescent="0.25">
      <c r="A21" s="19">
        <v>20</v>
      </c>
      <c r="B21" s="18">
        <v>506</v>
      </c>
      <c r="C21" s="23">
        <v>5</v>
      </c>
      <c r="D21" s="51" t="s">
        <v>15</v>
      </c>
      <c r="E21" s="53">
        <v>396</v>
      </c>
      <c r="F21" s="67">
        <v>0</v>
      </c>
      <c r="G21" s="57">
        <f t="shared" si="0"/>
        <v>396</v>
      </c>
      <c r="H21" s="18">
        <f t="shared" si="1"/>
        <v>435.6</v>
      </c>
      <c r="I21" s="53">
        <v>26320</v>
      </c>
      <c r="J21" s="81">
        <f t="shared" si="2"/>
        <v>10422720</v>
      </c>
      <c r="K21" s="82">
        <f t="shared" si="3"/>
        <v>11256538</v>
      </c>
      <c r="L21" s="83">
        <f t="shared" si="4"/>
        <v>23500</v>
      </c>
      <c r="M21" s="84">
        <f t="shared" si="5"/>
        <v>1306800</v>
      </c>
      <c r="N21" s="90" t="s">
        <v>44</v>
      </c>
    </row>
    <row r="22" spans="1:14" s="1" customFormat="1" x14ac:dyDescent="0.25">
      <c r="A22" s="19">
        <v>21</v>
      </c>
      <c r="B22" s="18">
        <v>603</v>
      </c>
      <c r="C22" s="23">
        <v>6</v>
      </c>
      <c r="D22" s="51" t="s">
        <v>19</v>
      </c>
      <c r="E22" s="53">
        <v>569</v>
      </c>
      <c r="F22" s="67">
        <v>0</v>
      </c>
      <c r="G22" s="57">
        <f t="shared" si="0"/>
        <v>569</v>
      </c>
      <c r="H22" s="18">
        <f t="shared" si="1"/>
        <v>625.90000000000009</v>
      </c>
      <c r="I22" s="53">
        <v>26400</v>
      </c>
      <c r="J22" s="81">
        <f t="shared" si="2"/>
        <v>15021600</v>
      </c>
      <c r="K22" s="82">
        <f t="shared" si="3"/>
        <v>16223328</v>
      </c>
      <c r="L22" s="83">
        <f t="shared" si="4"/>
        <v>34000</v>
      </c>
      <c r="M22" s="84">
        <f t="shared" si="5"/>
        <v>1877700.0000000002</v>
      </c>
      <c r="N22" s="90" t="s">
        <v>44</v>
      </c>
    </row>
    <row r="23" spans="1:14" s="1" customFormat="1" x14ac:dyDescent="0.25">
      <c r="A23" s="19">
        <v>22</v>
      </c>
      <c r="B23" s="18">
        <v>604</v>
      </c>
      <c r="C23" s="23">
        <v>6</v>
      </c>
      <c r="D23" s="51" t="s">
        <v>15</v>
      </c>
      <c r="E23" s="53">
        <v>391</v>
      </c>
      <c r="F23" s="67">
        <v>0</v>
      </c>
      <c r="G23" s="57">
        <f t="shared" si="0"/>
        <v>391</v>
      </c>
      <c r="H23" s="18">
        <f t="shared" si="1"/>
        <v>430.1</v>
      </c>
      <c r="I23" s="53">
        <v>26400</v>
      </c>
      <c r="J23" s="81">
        <f t="shared" si="2"/>
        <v>10322400</v>
      </c>
      <c r="K23" s="82">
        <f t="shared" si="3"/>
        <v>11148192</v>
      </c>
      <c r="L23" s="83">
        <f t="shared" si="4"/>
        <v>23000</v>
      </c>
      <c r="M23" s="84">
        <f t="shared" si="5"/>
        <v>1290300</v>
      </c>
      <c r="N23" s="90" t="s">
        <v>44</v>
      </c>
    </row>
    <row r="24" spans="1:14" s="1" customFormat="1" x14ac:dyDescent="0.25">
      <c r="A24" s="19">
        <v>23</v>
      </c>
      <c r="B24" s="18">
        <v>605</v>
      </c>
      <c r="C24" s="23">
        <v>6</v>
      </c>
      <c r="D24" s="51" t="s">
        <v>15</v>
      </c>
      <c r="E24" s="53">
        <v>397</v>
      </c>
      <c r="F24" s="67">
        <v>0</v>
      </c>
      <c r="G24" s="57">
        <f t="shared" si="0"/>
        <v>397</v>
      </c>
      <c r="H24" s="18">
        <f t="shared" si="1"/>
        <v>436.70000000000005</v>
      </c>
      <c r="I24" s="53">
        <v>26400</v>
      </c>
      <c r="J24" s="81">
        <f t="shared" si="2"/>
        <v>10480800</v>
      </c>
      <c r="K24" s="82">
        <f t="shared" si="3"/>
        <v>11319264</v>
      </c>
      <c r="L24" s="83">
        <f t="shared" si="4"/>
        <v>23500</v>
      </c>
      <c r="M24" s="84">
        <f t="shared" si="5"/>
        <v>1310100.0000000002</v>
      </c>
      <c r="N24" s="90" t="s">
        <v>44</v>
      </c>
    </row>
    <row r="25" spans="1:14" s="1" customFormat="1" x14ac:dyDescent="0.25">
      <c r="A25" s="19">
        <v>24</v>
      </c>
      <c r="B25" s="18">
        <v>606</v>
      </c>
      <c r="C25" s="23">
        <v>6</v>
      </c>
      <c r="D25" s="51" t="s">
        <v>15</v>
      </c>
      <c r="E25" s="53">
        <v>396</v>
      </c>
      <c r="F25" s="67">
        <v>0</v>
      </c>
      <c r="G25" s="57">
        <f t="shared" si="0"/>
        <v>396</v>
      </c>
      <c r="H25" s="18">
        <f t="shared" si="1"/>
        <v>435.6</v>
      </c>
      <c r="I25" s="53">
        <v>26400</v>
      </c>
      <c r="J25" s="81">
        <f t="shared" si="2"/>
        <v>10454400</v>
      </c>
      <c r="K25" s="82">
        <f t="shared" si="3"/>
        <v>11290752</v>
      </c>
      <c r="L25" s="83">
        <f t="shared" si="4"/>
        <v>23500</v>
      </c>
      <c r="M25" s="84">
        <f t="shared" si="5"/>
        <v>1306800</v>
      </c>
      <c r="N25" s="90" t="s">
        <v>44</v>
      </c>
    </row>
    <row r="26" spans="1:14" s="1" customFormat="1" x14ac:dyDescent="0.25">
      <c r="A26" s="19">
        <v>25</v>
      </c>
      <c r="B26" s="18">
        <v>703</v>
      </c>
      <c r="C26" s="23">
        <v>7</v>
      </c>
      <c r="D26" s="51" t="s">
        <v>19</v>
      </c>
      <c r="E26" s="53">
        <v>569</v>
      </c>
      <c r="F26" s="67">
        <v>0</v>
      </c>
      <c r="G26" s="57">
        <f t="shared" si="0"/>
        <v>569</v>
      </c>
      <c r="H26" s="18">
        <f t="shared" si="1"/>
        <v>625.90000000000009</v>
      </c>
      <c r="I26" s="53">
        <v>26480</v>
      </c>
      <c r="J26" s="81">
        <f t="shared" si="2"/>
        <v>15067120</v>
      </c>
      <c r="K26" s="82">
        <f t="shared" si="3"/>
        <v>16272490</v>
      </c>
      <c r="L26" s="83">
        <f t="shared" si="4"/>
        <v>34000</v>
      </c>
      <c r="M26" s="84">
        <f t="shared" si="5"/>
        <v>1877700.0000000002</v>
      </c>
      <c r="N26" s="90" t="s">
        <v>44</v>
      </c>
    </row>
    <row r="27" spans="1:14" s="1" customFormat="1" x14ac:dyDescent="0.25">
      <c r="A27" s="19">
        <v>26</v>
      </c>
      <c r="B27" s="18">
        <v>704</v>
      </c>
      <c r="C27" s="23">
        <v>7</v>
      </c>
      <c r="D27" s="51" t="s">
        <v>15</v>
      </c>
      <c r="E27" s="53">
        <v>391</v>
      </c>
      <c r="F27" s="67">
        <v>0</v>
      </c>
      <c r="G27" s="57">
        <f t="shared" si="0"/>
        <v>391</v>
      </c>
      <c r="H27" s="18">
        <f t="shared" si="1"/>
        <v>430.1</v>
      </c>
      <c r="I27" s="53">
        <v>26480</v>
      </c>
      <c r="J27" s="81">
        <f t="shared" si="2"/>
        <v>10353680</v>
      </c>
      <c r="K27" s="82">
        <f t="shared" si="3"/>
        <v>11181974</v>
      </c>
      <c r="L27" s="83">
        <f t="shared" si="4"/>
        <v>23500</v>
      </c>
      <c r="M27" s="84">
        <f t="shared" si="5"/>
        <v>1290300</v>
      </c>
      <c r="N27" s="90" t="s">
        <v>44</v>
      </c>
    </row>
    <row r="28" spans="1:14" s="1" customFormat="1" x14ac:dyDescent="0.25">
      <c r="A28" s="19">
        <v>27</v>
      </c>
      <c r="B28" s="18">
        <v>705</v>
      </c>
      <c r="C28" s="23">
        <v>7</v>
      </c>
      <c r="D28" s="51" t="s">
        <v>15</v>
      </c>
      <c r="E28" s="53">
        <v>397</v>
      </c>
      <c r="F28" s="67">
        <v>0</v>
      </c>
      <c r="G28" s="57">
        <f t="shared" si="0"/>
        <v>397</v>
      </c>
      <c r="H28" s="18">
        <f t="shared" si="1"/>
        <v>436.70000000000005</v>
      </c>
      <c r="I28" s="53">
        <v>26480</v>
      </c>
      <c r="J28" s="81">
        <f t="shared" si="2"/>
        <v>10512560</v>
      </c>
      <c r="K28" s="82">
        <f t="shared" si="3"/>
        <v>11353565</v>
      </c>
      <c r="L28" s="83">
        <f t="shared" si="4"/>
        <v>23500</v>
      </c>
      <c r="M28" s="84">
        <f t="shared" si="5"/>
        <v>1310100.0000000002</v>
      </c>
      <c r="N28" s="90" t="s">
        <v>44</v>
      </c>
    </row>
    <row r="29" spans="1:14" s="1" customFormat="1" x14ac:dyDescent="0.25">
      <c r="A29" s="19">
        <v>28</v>
      </c>
      <c r="B29" s="18">
        <v>706</v>
      </c>
      <c r="C29" s="23">
        <v>7</v>
      </c>
      <c r="D29" s="51" t="s">
        <v>15</v>
      </c>
      <c r="E29" s="53">
        <v>396</v>
      </c>
      <c r="F29" s="67">
        <v>0</v>
      </c>
      <c r="G29" s="57">
        <f t="shared" si="0"/>
        <v>396</v>
      </c>
      <c r="H29" s="18">
        <f t="shared" si="1"/>
        <v>435.6</v>
      </c>
      <c r="I29" s="53">
        <v>26480</v>
      </c>
      <c r="J29" s="81">
        <f t="shared" si="2"/>
        <v>10486080</v>
      </c>
      <c r="K29" s="82">
        <f t="shared" si="3"/>
        <v>11324966</v>
      </c>
      <c r="L29" s="83">
        <f t="shared" si="4"/>
        <v>23500</v>
      </c>
      <c r="M29" s="84">
        <f t="shared" si="5"/>
        <v>1306800</v>
      </c>
      <c r="N29" s="90" t="s">
        <v>44</v>
      </c>
    </row>
    <row r="30" spans="1:14" s="1" customFormat="1" x14ac:dyDescent="0.25">
      <c r="A30" s="19">
        <v>29</v>
      </c>
      <c r="B30" s="24">
        <v>801</v>
      </c>
      <c r="C30" s="24">
        <v>8</v>
      </c>
      <c r="D30" s="51" t="s">
        <v>23</v>
      </c>
      <c r="E30" s="53">
        <v>799</v>
      </c>
      <c r="F30" s="67">
        <v>29</v>
      </c>
      <c r="G30" s="57">
        <f t="shared" si="0"/>
        <v>828</v>
      </c>
      <c r="H30" s="18">
        <f t="shared" si="1"/>
        <v>910.80000000000007</v>
      </c>
      <c r="I30" s="53">
        <v>26560</v>
      </c>
      <c r="J30" s="81">
        <f t="shared" si="2"/>
        <v>21991680</v>
      </c>
      <c r="K30" s="82">
        <f t="shared" si="3"/>
        <v>23751014</v>
      </c>
      <c r="L30" s="83">
        <f t="shared" si="4"/>
        <v>49500</v>
      </c>
      <c r="M30" s="84">
        <f t="shared" si="5"/>
        <v>2732400</v>
      </c>
      <c r="N30" s="90" t="s">
        <v>44</v>
      </c>
    </row>
    <row r="31" spans="1:14" s="1" customFormat="1" x14ac:dyDescent="0.25">
      <c r="A31" s="19">
        <v>30</v>
      </c>
      <c r="B31" s="24">
        <v>804</v>
      </c>
      <c r="C31" s="24">
        <v>8</v>
      </c>
      <c r="D31" s="51" t="s">
        <v>15</v>
      </c>
      <c r="E31" s="53">
        <v>391</v>
      </c>
      <c r="F31" s="67">
        <v>0</v>
      </c>
      <c r="G31" s="57">
        <f t="shared" si="0"/>
        <v>391</v>
      </c>
      <c r="H31" s="18">
        <f t="shared" si="1"/>
        <v>430.1</v>
      </c>
      <c r="I31" s="53">
        <v>26560</v>
      </c>
      <c r="J31" s="81">
        <f t="shared" si="2"/>
        <v>10384960</v>
      </c>
      <c r="K31" s="82">
        <f t="shared" si="3"/>
        <v>11215757</v>
      </c>
      <c r="L31" s="83">
        <f t="shared" si="4"/>
        <v>23500</v>
      </c>
      <c r="M31" s="84">
        <f t="shared" si="5"/>
        <v>1290300</v>
      </c>
      <c r="N31" s="90" t="s">
        <v>44</v>
      </c>
    </row>
    <row r="32" spans="1:14" s="1" customFormat="1" x14ac:dyDescent="0.25">
      <c r="A32" s="19">
        <v>31</v>
      </c>
      <c r="B32" s="24">
        <v>805</v>
      </c>
      <c r="C32" s="24">
        <v>8</v>
      </c>
      <c r="D32" s="51" t="s">
        <v>15</v>
      </c>
      <c r="E32" s="53">
        <v>397</v>
      </c>
      <c r="F32" s="67">
        <v>0</v>
      </c>
      <c r="G32" s="57">
        <f t="shared" si="0"/>
        <v>397</v>
      </c>
      <c r="H32" s="18">
        <f t="shared" si="1"/>
        <v>436.70000000000005</v>
      </c>
      <c r="I32" s="53">
        <v>26560</v>
      </c>
      <c r="J32" s="81">
        <f t="shared" si="2"/>
        <v>10544320</v>
      </c>
      <c r="K32" s="82">
        <f t="shared" si="3"/>
        <v>11387866</v>
      </c>
      <c r="L32" s="83">
        <f t="shared" si="4"/>
        <v>23500</v>
      </c>
      <c r="M32" s="84">
        <f t="shared" si="5"/>
        <v>1310100.0000000002</v>
      </c>
      <c r="N32" s="90" t="s">
        <v>44</v>
      </c>
    </row>
    <row r="33" spans="1:14" s="1" customFormat="1" x14ac:dyDescent="0.25">
      <c r="A33" s="19">
        <v>32</v>
      </c>
      <c r="B33" s="24">
        <v>806</v>
      </c>
      <c r="C33" s="24">
        <v>8</v>
      </c>
      <c r="D33" s="51" t="s">
        <v>15</v>
      </c>
      <c r="E33" s="53">
        <v>396</v>
      </c>
      <c r="F33" s="67">
        <v>0</v>
      </c>
      <c r="G33" s="57">
        <f t="shared" si="0"/>
        <v>396</v>
      </c>
      <c r="H33" s="18">
        <f t="shared" si="1"/>
        <v>435.6</v>
      </c>
      <c r="I33" s="53">
        <v>26560</v>
      </c>
      <c r="J33" s="81">
        <f t="shared" si="2"/>
        <v>10517760</v>
      </c>
      <c r="K33" s="82">
        <f t="shared" si="3"/>
        <v>11359181</v>
      </c>
      <c r="L33" s="83">
        <f t="shared" si="4"/>
        <v>23500</v>
      </c>
      <c r="M33" s="84">
        <f t="shared" si="5"/>
        <v>1306800</v>
      </c>
      <c r="N33" s="90" t="s">
        <v>44</v>
      </c>
    </row>
    <row r="34" spans="1:14" s="1" customFormat="1" x14ac:dyDescent="0.25">
      <c r="A34" s="19">
        <v>33</v>
      </c>
      <c r="B34" s="24">
        <v>903</v>
      </c>
      <c r="C34" s="24">
        <v>9</v>
      </c>
      <c r="D34" s="51" t="s">
        <v>19</v>
      </c>
      <c r="E34" s="53">
        <v>569</v>
      </c>
      <c r="F34" s="67">
        <v>0</v>
      </c>
      <c r="G34" s="57">
        <f t="shared" si="0"/>
        <v>569</v>
      </c>
      <c r="H34" s="18">
        <f t="shared" si="1"/>
        <v>625.90000000000009</v>
      </c>
      <c r="I34" s="53">
        <v>26640</v>
      </c>
      <c r="J34" s="81">
        <f t="shared" si="2"/>
        <v>15158160</v>
      </c>
      <c r="K34" s="82">
        <f t="shared" si="3"/>
        <v>16370813</v>
      </c>
      <c r="L34" s="83">
        <f t="shared" si="4"/>
        <v>34000</v>
      </c>
      <c r="M34" s="84">
        <f t="shared" si="5"/>
        <v>1877700.0000000002</v>
      </c>
      <c r="N34" s="90" t="s">
        <v>44</v>
      </c>
    </row>
    <row r="35" spans="1:14" s="1" customFormat="1" x14ac:dyDescent="0.25">
      <c r="A35" s="19">
        <v>34</v>
      </c>
      <c r="B35" s="24">
        <v>904</v>
      </c>
      <c r="C35" s="24">
        <v>9</v>
      </c>
      <c r="D35" s="51" t="s">
        <v>15</v>
      </c>
      <c r="E35" s="53">
        <v>391</v>
      </c>
      <c r="F35" s="67">
        <v>0</v>
      </c>
      <c r="G35" s="57">
        <f t="shared" si="0"/>
        <v>391</v>
      </c>
      <c r="H35" s="18">
        <f t="shared" si="1"/>
        <v>430.1</v>
      </c>
      <c r="I35" s="53">
        <v>26640</v>
      </c>
      <c r="J35" s="81">
        <f t="shared" si="2"/>
        <v>10416240</v>
      </c>
      <c r="K35" s="82">
        <f t="shared" si="3"/>
        <v>11249539</v>
      </c>
      <c r="L35" s="83">
        <f t="shared" si="4"/>
        <v>23500</v>
      </c>
      <c r="M35" s="84">
        <f t="shared" si="5"/>
        <v>1290300</v>
      </c>
      <c r="N35" s="90" t="s">
        <v>44</v>
      </c>
    </row>
    <row r="36" spans="1:14" s="1" customFormat="1" x14ac:dyDescent="0.25">
      <c r="A36" s="19">
        <v>35</v>
      </c>
      <c r="B36" s="24">
        <v>905</v>
      </c>
      <c r="C36" s="24">
        <v>9</v>
      </c>
      <c r="D36" s="51" t="s">
        <v>15</v>
      </c>
      <c r="E36" s="53">
        <v>397</v>
      </c>
      <c r="F36" s="67">
        <v>0</v>
      </c>
      <c r="G36" s="57">
        <f t="shared" si="0"/>
        <v>397</v>
      </c>
      <c r="H36" s="18">
        <f t="shared" si="1"/>
        <v>436.70000000000005</v>
      </c>
      <c r="I36" s="53">
        <v>26640</v>
      </c>
      <c r="J36" s="81">
        <f t="shared" si="2"/>
        <v>10576080</v>
      </c>
      <c r="K36" s="82">
        <f t="shared" si="3"/>
        <v>11422166</v>
      </c>
      <c r="L36" s="83">
        <f t="shared" si="4"/>
        <v>24000</v>
      </c>
      <c r="M36" s="84">
        <f t="shared" si="5"/>
        <v>1310100.0000000002</v>
      </c>
      <c r="N36" s="90" t="s">
        <v>44</v>
      </c>
    </row>
    <row r="37" spans="1:14" s="1" customFormat="1" x14ac:dyDescent="0.25">
      <c r="A37" s="19">
        <v>36</v>
      </c>
      <c r="B37" s="24">
        <v>906</v>
      </c>
      <c r="C37" s="24">
        <v>9</v>
      </c>
      <c r="D37" s="51" t="s">
        <v>15</v>
      </c>
      <c r="E37" s="53">
        <v>396</v>
      </c>
      <c r="F37" s="67">
        <v>0</v>
      </c>
      <c r="G37" s="57">
        <f t="shared" si="0"/>
        <v>396</v>
      </c>
      <c r="H37" s="18">
        <f t="shared" si="1"/>
        <v>435.6</v>
      </c>
      <c r="I37" s="53">
        <v>26640</v>
      </c>
      <c r="J37" s="81">
        <f t="shared" si="2"/>
        <v>10549440</v>
      </c>
      <c r="K37" s="82">
        <f t="shared" si="3"/>
        <v>11393395</v>
      </c>
      <c r="L37" s="83">
        <f t="shared" si="4"/>
        <v>23500</v>
      </c>
      <c r="M37" s="84">
        <f t="shared" si="5"/>
        <v>1306800</v>
      </c>
      <c r="N37" s="90" t="s">
        <v>44</v>
      </c>
    </row>
    <row r="38" spans="1:14" s="1" customFormat="1" x14ac:dyDescent="0.25">
      <c r="A38" s="19">
        <v>37</v>
      </c>
      <c r="B38" s="24">
        <v>1003</v>
      </c>
      <c r="C38" s="24">
        <v>10</v>
      </c>
      <c r="D38" s="51" t="s">
        <v>19</v>
      </c>
      <c r="E38" s="53">
        <v>569</v>
      </c>
      <c r="F38" s="67">
        <v>0</v>
      </c>
      <c r="G38" s="57">
        <f t="shared" si="0"/>
        <v>569</v>
      </c>
      <c r="H38" s="18">
        <f t="shared" si="1"/>
        <v>625.90000000000009</v>
      </c>
      <c r="I38" s="53">
        <v>26720</v>
      </c>
      <c r="J38" s="81">
        <f t="shared" si="2"/>
        <v>15203680</v>
      </c>
      <c r="K38" s="82">
        <f t="shared" si="3"/>
        <v>16419974</v>
      </c>
      <c r="L38" s="83">
        <f t="shared" si="4"/>
        <v>34000</v>
      </c>
      <c r="M38" s="84">
        <f t="shared" si="5"/>
        <v>1877700.0000000002</v>
      </c>
      <c r="N38" s="90" t="s">
        <v>44</v>
      </c>
    </row>
    <row r="39" spans="1:14" s="1" customFormat="1" x14ac:dyDescent="0.25">
      <c r="A39" s="19">
        <v>38</v>
      </c>
      <c r="B39" s="24">
        <v>1004</v>
      </c>
      <c r="C39" s="24">
        <v>10</v>
      </c>
      <c r="D39" s="51" t="s">
        <v>15</v>
      </c>
      <c r="E39" s="53">
        <v>391</v>
      </c>
      <c r="F39" s="67">
        <v>0</v>
      </c>
      <c r="G39" s="57">
        <f t="shared" si="0"/>
        <v>391</v>
      </c>
      <c r="H39" s="18">
        <f t="shared" si="1"/>
        <v>430.1</v>
      </c>
      <c r="I39" s="53">
        <v>26720</v>
      </c>
      <c r="J39" s="81">
        <f t="shared" si="2"/>
        <v>10447520</v>
      </c>
      <c r="K39" s="82">
        <f t="shared" si="3"/>
        <v>11283322</v>
      </c>
      <c r="L39" s="83">
        <f t="shared" si="4"/>
        <v>23500</v>
      </c>
      <c r="M39" s="84">
        <f t="shared" si="5"/>
        <v>1290300</v>
      </c>
      <c r="N39" s="90" t="s">
        <v>44</v>
      </c>
    </row>
    <row r="40" spans="1:14" s="1" customFormat="1" x14ac:dyDescent="0.25">
      <c r="A40" s="19">
        <v>39</v>
      </c>
      <c r="B40" s="24">
        <v>1005</v>
      </c>
      <c r="C40" s="24">
        <v>10</v>
      </c>
      <c r="D40" s="51" t="s">
        <v>15</v>
      </c>
      <c r="E40" s="53">
        <v>397</v>
      </c>
      <c r="F40" s="67">
        <v>0</v>
      </c>
      <c r="G40" s="57">
        <f t="shared" si="0"/>
        <v>397</v>
      </c>
      <c r="H40" s="18">
        <f t="shared" si="1"/>
        <v>436.70000000000005</v>
      </c>
      <c r="I40" s="53">
        <v>26720</v>
      </c>
      <c r="J40" s="81">
        <f t="shared" si="2"/>
        <v>10607840</v>
      </c>
      <c r="K40" s="82">
        <f t="shared" si="3"/>
        <v>11456467</v>
      </c>
      <c r="L40" s="83">
        <f t="shared" si="4"/>
        <v>24000</v>
      </c>
      <c r="M40" s="84">
        <f t="shared" si="5"/>
        <v>1310100.0000000002</v>
      </c>
      <c r="N40" s="90" t="s">
        <v>44</v>
      </c>
    </row>
    <row r="41" spans="1:14" s="1" customFormat="1" x14ac:dyDescent="0.25">
      <c r="A41" s="19">
        <v>40</v>
      </c>
      <c r="B41" s="24">
        <v>1006</v>
      </c>
      <c r="C41" s="24">
        <v>10</v>
      </c>
      <c r="D41" s="51" t="s">
        <v>15</v>
      </c>
      <c r="E41" s="53">
        <v>396</v>
      </c>
      <c r="F41" s="67">
        <v>0</v>
      </c>
      <c r="G41" s="57">
        <f t="shared" si="0"/>
        <v>396</v>
      </c>
      <c r="H41" s="18">
        <f t="shared" si="1"/>
        <v>435.6</v>
      </c>
      <c r="I41" s="53">
        <v>26720</v>
      </c>
      <c r="J41" s="81">
        <f t="shared" si="2"/>
        <v>10581120</v>
      </c>
      <c r="K41" s="82">
        <f t="shared" si="3"/>
        <v>11427610</v>
      </c>
      <c r="L41" s="83">
        <f t="shared" si="4"/>
        <v>24000</v>
      </c>
      <c r="M41" s="84">
        <f t="shared" si="5"/>
        <v>1306800</v>
      </c>
      <c r="N41" s="90" t="s">
        <v>44</v>
      </c>
    </row>
    <row r="42" spans="1:14" s="1" customFormat="1" x14ac:dyDescent="0.25">
      <c r="A42" s="19">
        <v>41</v>
      </c>
      <c r="B42" s="24">
        <v>1101</v>
      </c>
      <c r="C42" s="24">
        <v>11</v>
      </c>
      <c r="D42" s="51" t="s">
        <v>19</v>
      </c>
      <c r="E42" s="53">
        <v>619</v>
      </c>
      <c r="F42" s="67">
        <v>29</v>
      </c>
      <c r="G42" s="57">
        <f t="shared" si="0"/>
        <v>648</v>
      </c>
      <c r="H42" s="18">
        <f t="shared" si="1"/>
        <v>712.80000000000007</v>
      </c>
      <c r="I42" s="53">
        <v>26800</v>
      </c>
      <c r="J42" s="81">
        <f t="shared" si="2"/>
        <v>17366400</v>
      </c>
      <c r="K42" s="82">
        <f t="shared" si="3"/>
        <v>18755712</v>
      </c>
      <c r="L42" s="83">
        <f t="shared" si="4"/>
        <v>39000</v>
      </c>
      <c r="M42" s="84">
        <f t="shared" si="5"/>
        <v>2138400</v>
      </c>
      <c r="N42" s="90" t="s">
        <v>44</v>
      </c>
    </row>
    <row r="43" spans="1:14" s="1" customFormat="1" x14ac:dyDescent="0.25">
      <c r="A43" s="19">
        <v>42</v>
      </c>
      <c r="B43" s="24">
        <v>1102</v>
      </c>
      <c r="C43" s="24">
        <v>11</v>
      </c>
      <c r="D43" s="51" t="s">
        <v>19</v>
      </c>
      <c r="E43" s="53">
        <v>619</v>
      </c>
      <c r="F43" s="67">
        <v>29</v>
      </c>
      <c r="G43" s="57">
        <f t="shared" si="0"/>
        <v>648</v>
      </c>
      <c r="H43" s="18">
        <f t="shared" si="1"/>
        <v>712.80000000000007</v>
      </c>
      <c r="I43" s="53">
        <v>26800</v>
      </c>
      <c r="J43" s="81">
        <f t="shared" si="2"/>
        <v>17366400</v>
      </c>
      <c r="K43" s="82">
        <f t="shared" si="3"/>
        <v>18755712</v>
      </c>
      <c r="L43" s="83">
        <f t="shared" si="4"/>
        <v>39000</v>
      </c>
      <c r="M43" s="84">
        <f t="shared" si="5"/>
        <v>2138400</v>
      </c>
      <c r="N43" s="90" t="s">
        <v>44</v>
      </c>
    </row>
    <row r="44" spans="1:14" s="1" customFormat="1" x14ac:dyDescent="0.25">
      <c r="A44" s="19">
        <v>43</v>
      </c>
      <c r="B44" s="24">
        <v>1103</v>
      </c>
      <c r="C44" s="24">
        <v>11</v>
      </c>
      <c r="D44" s="51" t="s">
        <v>19</v>
      </c>
      <c r="E44" s="53">
        <v>569</v>
      </c>
      <c r="F44" s="67">
        <v>0</v>
      </c>
      <c r="G44" s="57">
        <f t="shared" si="0"/>
        <v>569</v>
      </c>
      <c r="H44" s="18">
        <f t="shared" si="1"/>
        <v>625.90000000000009</v>
      </c>
      <c r="I44" s="53">
        <v>26800</v>
      </c>
      <c r="J44" s="81">
        <f t="shared" si="2"/>
        <v>15249200</v>
      </c>
      <c r="K44" s="82">
        <f t="shared" si="3"/>
        <v>16469136</v>
      </c>
      <c r="L44" s="83">
        <f t="shared" si="4"/>
        <v>34500</v>
      </c>
      <c r="M44" s="84">
        <f t="shared" si="5"/>
        <v>1877700.0000000002</v>
      </c>
      <c r="N44" s="90" t="s">
        <v>44</v>
      </c>
    </row>
    <row r="45" spans="1:14" s="1" customFormat="1" x14ac:dyDescent="0.25">
      <c r="A45" s="19">
        <v>44</v>
      </c>
      <c r="B45" s="24">
        <v>1104</v>
      </c>
      <c r="C45" s="24">
        <v>11</v>
      </c>
      <c r="D45" s="51" t="s">
        <v>15</v>
      </c>
      <c r="E45" s="53">
        <v>391</v>
      </c>
      <c r="F45" s="67">
        <v>0</v>
      </c>
      <c r="G45" s="57">
        <f t="shared" si="0"/>
        <v>391</v>
      </c>
      <c r="H45" s="18">
        <f t="shared" si="1"/>
        <v>430.1</v>
      </c>
      <c r="I45" s="53">
        <v>26800</v>
      </c>
      <c r="J45" s="81">
        <f t="shared" si="2"/>
        <v>10478800</v>
      </c>
      <c r="K45" s="82">
        <f t="shared" si="3"/>
        <v>11317104</v>
      </c>
      <c r="L45" s="83">
        <f t="shared" si="4"/>
        <v>23500</v>
      </c>
      <c r="M45" s="84">
        <f t="shared" si="5"/>
        <v>1290300</v>
      </c>
      <c r="N45" s="90" t="s">
        <v>44</v>
      </c>
    </row>
    <row r="46" spans="1:14" s="1" customFormat="1" x14ac:dyDescent="0.25">
      <c r="A46" s="19">
        <v>45</v>
      </c>
      <c r="B46" s="24">
        <v>1105</v>
      </c>
      <c r="C46" s="24">
        <v>11</v>
      </c>
      <c r="D46" s="51" t="s">
        <v>15</v>
      </c>
      <c r="E46" s="53">
        <v>397</v>
      </c>
      <c r="F46" s="67">
        <v>0</v>
      </c>
      <c r="G46" s="57">
        <f t="shared" si="0"/>
        <v>397</v>
      </c>
      <c r="H46" s="18">
        <f t="shared" si="1"/>
        <v>436.70000000000005</v>
      </c>
      <c r="I46" s="53">
        <v>26800</v>
      </c>
      <c r="J46" s="81">
        <f t="shared" si="2"/>
        <v>10639600</v>
      </c>
      <c r="K46" s="82">
        <f t="shared" si="3"/>
        <v>11490768</v>
      </c>
      <c r="L46" s="83">
        <f t="shared" si="4"/>
        <v>24000</v>
      </c>
      <c r="M46" s="84">
        <f t="shared" si="5"/>
        <v>1310100.0000000002</v>
      </c>
      <c r="N46" s="90" t="s">
        <v>44</v>
      </c>
    </row>
    <row r="47" spans="1:14" s="1" customFormat="1" x14ac:dyDescent="0.25">
      <c r="A47" s="19">
        <v>46</v>
      </c>
      <c r="B47" s="24">
        <v>1106</v>
      </c>
      <c r="C47" s="24">
        <v>11</v>
      </c>
      <c r="D47" s="51" t="s">
        <v>15</v>
      </c>
      <c r="E47" s="53">
        <v>396</v>
      </c>
      <c r="F47" s="67">
        <v>0</v>
      </c>
      <c r="G47" s="57">
        <f t="shared" si="0"/>
        <v>396</v>
      </c>
      <c r="H47" s="18">
        <f t="shared" si="1"/>
        <v>435.6</v>
      </c>
      <c r="I47" s="53">
        <v>26800</v>
      </c>
      <c r="J47" s="81">
        <f t="shared" si="2"/>
        <v>10612800</v>
      </c>
      <c r="K47" s="82">
        <f t="shared" si="3"/>
        <v>11461824</v>
      </c>
      <c r="L47" s="83">
        <f t="shared" si="4"/>
        <v>24000</v>
      </c>
      <c r="M47" s="84">
        <f t="shared" si="5"/>
        <v>1306800</v>
      </c>
      <c r="N47" s="90" t="s">
        <v>44</v>
      </c>
    </row>
    <row r="48" spans="1:14" s="1" customFormat="1" x14ac:dyDescent="0.25">
      <c r="A48" s="19">
        <v>47</v>
      </c>
      <c r="B48" s="24">
        <v>1201</v>
      </c>
      <c r="C48" s="24">
        <v>12</v>
      </c>
      <c r="D48" s="51" t="s">
        <v>19</v>
      </c>
      <c r="E48" s="53">
        <v>619</v>
      </c>
      <c r="F48" s="67">
        <v>29</v>
      </c>
      <c r="G48" s="57">
        <f t="shared" si="0"/>
        <v>648</v>
      </c>
      <c r="H48" s="18">
        <f t="shared" si="1"/>
        <v>712.80000000000007</v>
      </c>
      <c r="I48" s="53">
        <v>26880</v>
      </c>
      <c r="J48" s="81">
        <f t="shared" si="2"/>
        <v>17418240</v>
      </c>
      <c r="K48" s="82">
        <f t="shared" si="3"/>
        <v>18811699</v>
      </c>
      <c r="L48" s="83">
        <f t="shared" ref="L48:L111" si="6">MROUND((K48*0.025/12),500)</f>
        <v>39000</v>
      </c>
      <c r="M48" s="84">
        <f t="shared" si="5"/>
        <v>2138400</v>
      </c>
      <c r="N48" s="90" t="s">
        <v>44</v>
      </c>
    </row>
    <row r="49" spans="1:14" s="1" customFormat="1" x14ac:dyDescent="0.25">
      <c r="A49" s="19">
        <v>48</v>
      </c>
      <c r="B49" s="24">
        <v>1202</v>
      </c>
      <c r="C49" s="24">
        <v>12</v>
      </c>
      <c r="D49" s="51" t="s">
        <v>19</v>
      </c>
      <c r="E49" s="53">
        <v>619</v>
      </c>
      <c r="F49" s="67">
        <v>29</v>
      </c>
      <c r="G49" s="57">
        <f t="shared" ref="G49:G65" si="7">F49+E49</f>
        <v>648</v>
      </c>
      <c r="H49" s="18">
        <f t="shared" ref="H49:H65" si="8">G49*1.1</f>
        <v>712.80000000000007</v>
      </c>
      <c r="I49" s="53">
        <v>26880</v>
      </c>
      <c r="J49" s="81">
        <f t="shared" ref="J49:J65" si="9">G49*I49</f>
        <v>17418240</v>
      </c>
      <c r="K49" s="82">
        <f t="shared" ref="K49:K65" si="10">ROUND(J49*1.08,0)</f>
        <v>18811699</v>
      </c>
      <c r="L49" s="83">
        <f t="shared" si="6"/>
        <v>39000</v>
      </c>
      <c r="M49" s="84">
        <f t="shared" ref="M49:M65" si="11">H49*3000</f>
        <v>2138400</v>
      </c>
      <c r="N49" s="90" t="s">
        <v>44</v>
      </c>
    </row>
    <row r="50" spans="1:14" s="1" customFormat="1" x14ac:dyDescent="0.25">
      <c r="A50" s="19">
        <v>49</v>
      </c>
      <c r="B50" s="24">
        <v>1203</v>
      </c>
      <c r="C50" s="24">
        <v>12</v>
      </c>
      <c r="D50" s="51" t="s">
        <v>19</v>
      </c>
      <c r="E50" s="53">
        <v>569</v>
      </c>
      <c r="F50" s="67">
        <v>0</v>
      </c>
      <c r="G50" s="57">
        <f t="shared" si="7"/>
        <v>569</v>
      </c>
      <c r="H50" s="18">
        <f t="shared" si="8"/>
        <v>625.90000000000009</v>
      </c>
      <c r="I50" s="53">
        <v>26880</v>
      </c>
      <c r="J50" s="81">
        <f t="shared" si="9"/>
        <v>15294720</v>
      </c>
      <c r="K50" s="82">
        <f t="shared" si="10"/>
        <v>16518298</v>
      </c>
      <c r="L50" s="83">
        <f t="shared" si="6"/>
        <v>34500</v>
      </c>
      <c r="M50" s="84">
        <f t="shared" si="11"/>
        <v>1877700.0000000002</v>
      </c>
      <c r="N50" s="90" t="s">
        <v>44</v>
      </c>
    </row>
    <row r="51" spans="1:14" s="1" customFormat="1" x14ac:dyDescent="0.25">
      <c r="A51" s="19">
        <v>50</v>
      </c>
      <c r="B51" s="24">
        <v>1204</v>
      </c>
      <c r="C51" s="24">
        <v>12</v>
      </c>
      <c r="D51" s="51" t="s">
        <v>15</v>
      </c>
      <c r="E51" s="53">
        <v>391</v>
      </c>
      <c r="F51" s="67">
        <v>0</v>
      </c>
      <c r="G51" s="57">
        <f t="shared" si="7"/>
        <v>391</v>
      </c>
      <c r="H51" s="18">
        <f t="shared" si="8"/>
        <v>430.1</v>
      </c>
      <c r="I51" s="53">
        <v>26880</v>
      </c>
      <c r="J51" s="81">
        <f t="shared" si="9"/>
        <v>10510080</v>
      </c>
      <c r="K51" s="82">
        <f t="shared" si="10"/>
        <v>11350886</v>
      </c>
      <c r="L51" s="83">
        <f t="shared" si="6"/>
        <v>23500</v>
      </c>
      <c r="M51" s="84">
        <f t="shared" si="11"/>
        <v>1290300</v>
      </c>
      <c r="N51" s="90" t="s">
        <v>44</v>
      </c>
    </row>
    <row r="52" spans="1:14" s="1" customFormat="1" x14ac:dyDescent="0.25">
      <c r="A52" s="19">
        <v>51</v>
      </c>
      <c r="B52" s="24">
        <v>1205</v>
      </c>
      <c r="C52" s="24">
        <v>12</v>
      </c>
      <c r="D52" s="51" t="s">
        <v>15</v>
      </c>
      <c r="E52" s="53">
        <v>397</v>
      </c>
      <c r="F52" s="67">
        <v>0</v>
      </c>
      <c r="G52" s="57">
        <f t="shared" si="7"/>
        <v>397</v>
      </c>
      <c r="H52" s="18">
        <f t="shared" si="8"/>
        <v>436.70000000000005</v>
      </c>
      <c r="I52" s="53">
        <v>26880</v>
      </c>
      <c r="J52" s="81">
        <f t="shared" si="9"/>
        <v>10671360</v>
      </c>
      <c r="K52" s="82">
        <f t="shared" si="10"/>
        <v>11525069</v>
      </c>
      <c r="L52" s="83">
        <f t="shared" si="6"/>
        <v>24000</v>
      </c>
      <c r="M52" s="84">
        <f t="shared" si="11"/>
        <v>1310100.0000000002</v>
      </c>
      <c r="N52" s="90" t="s">
        <v>44</v>
      </c>
    </row>
    <row r="53" spans="1:14" s="1" customFormat="1" x14ac:dyDescent="0.25">
      <c r="A53" s="19">
        <v>52</v>
      </c>
      <c r="B53" s="24">
        <v>1206</v>
      </c>
      <c r="C53" s="24">
        <v>12</v>
      </c>
      <c r="D53" s="51" t="s">
        <v>15</v>
      </c>
      <c r="E53" s="53">
        <v>396</v>
      </c>
      <c r="F53" s="67">
        <v>0</v>
      </c>
      <c r="G53" s="57">
        <f t="shared" si="7"/>
        <v>396</v>
      </c>
      <c r="H53" s="18">
        <f t="shared" si="8"/>
        <v>435.6</v>
      </c>
      <c r="I53" s="53">
        <v>26880</v>
      </c>
      <c r="J53" s="81">
        <f t="shared" si="9"/>
        <v>10644480</v>
      </c>
      <c r="K53" s="82">
        <f t="shared" si="10"/>
        <v>11496038</v>
      </c>
      <c r="L53" s="83">
        <f t="shared" si="6"/>
        <v>24000</v>
      </c>
      <c r="M53" s="84">
        <f t="shared" si="11"/>
        <v>1306800</v>
      </c>
      <c r="N53" s="90" t="s">
        <v>44</v>
      </c>
    </row>
    <row r="54" spans="1:14" s="1" customFormat="1" x14ac:dyDescent="0.25">
      <c r="A54" s="19">
        <v>53</v>
      </c>
      <c r="B54" s="24">
        <v>1301</v>
      </c>
      <c r="C54" s="24">
        <v>13</v>
      </c>
      <c r="D54" s="51" t="s">
        <v>19</v>
      </c>
      <c r="E54" s="53">
        <v>619</v>
      </c>
      <c r="F54" s="67">
        <v>29</v>
      </c>
      <c r="G54" s="57">
        <f t="shared" si="7"/>
        <v>648</v>
      </c>
      <c r="H54" s="18">
        <f t="shared" si="8"/>
        <v>712.80000000000007</v>
      </c>
      <c r="I54" s="53">
        <v>26960</v>
      </c>
      <c r="J54" s="81">
        <f t="shared" si="9"/>
        <v>17470080</v>
      </c>
      <c r="K54" s="82">
        <f t="shared" si="10"/>
        <v>18867686</v>
      </c>
      <c r="L54" s="83">
        <f t="shared" si="6"/>
        <v>39500</v>
      </c>
      <c r="M54" s="84">
        <f t="shared" si="11"/>
        <v>2138400</v>
      </c>
      <c r="N54" s="90" t="s">
        <v>44</v>
      </c>
    </row>
    <row r="55" spans="1:14" s="1" customFormat="1" x14ac:dyDescent="0.25">
      <c r="A55" s="19">
        <v>54</v>
      </c>
      <c r="B55" s="24">
        <v>1302</v>
      </c>
      <c r="C55" s="24">
        <v>13</v>
      </c>
      <c r="D55" s="51" t="s">
        <v>19</v>
      </c>
      <c r="E55" s="53">
        <v>619</v>
      </c>
      <c r="F55" s="67">
        <v>29</v>
      </c>
      <c r="G55" s="57">
        <f t="shared" si="7"/>
        <v>648</v>
      </c>
      <c r="H55" s="18">
        <f t="shared" si="8"/>
        <v>712.80000000000007</v>
      </c>
      <c r="I55" s="53">
        <v>26960</v>
      </c>
      <c r="J55" s="81">
        <f t="shared" si="9"/>
        <v>17470080</v>
      </c>
      <c r="K55" s="82">
        <f t="shared" si="10"/>
        <v>18867686</v>
      </c>
      <c r="L55" s="83">
        <f t="shared" si="6"/>
        <v>39500</v>
      </c>
      <c r="M55" s="84">
        <f t="shared" si="11"/>
        <v>2138400</v>
      </c>
      <c r="N55" s="90" t="s">
        <v>44</v>
      </c>
    </row>
    <row r="56" spans="1:14" s="1" customFormat="1" x14ac:dyDescent="0.25">
      <c r="A56" s="19">
        <v>55</v>
      </c>
      <c r="B56" s="24">
        <v>1303</v>
      </c>
      <c r="C56" s="24">
        <v>13</v>
      </c>
      <c r="D56" s="51" t="s">
        <v>19</v>
      </c>
      <c r="E56" s="53">
        <v>569</v>
      </c>
      <c r="F56" s="67">
        <v>0</v>
      </c>
      <c r="G56" s="57">
        <f t="shared" si="7"/>
        <v>569</v>
      </c>
      <c r="H56" s="18">
        <f t="shared" si="8"/>
        <v>625.90000000000009</v>
      </c>
      <c r="I56" s="53">
        <v>26960</v>
      </c>
      <c r="J56" s="81">
        <f t="shared" si="9"/>
        <v>15340240</v>
      </c>
      <c r="K56" s="82">
        <f t="shared" si="10"/>
        <v>16567459</v>
      </c>
      <c r="L56" s="83">
        <f t="shared" si="6"/>
        <v>34500</v>
      </c>
      <c r="M56" s="84">
        <f t="shared" si="11"/>
        <v>1877700.0000000002</v>
      </c>
      <c r="N56" s="90" t="s">
        <v>44</v>
      </c>
    </row>
    <row r="57" spans="1:14" s="1" customFormat="1" x14ac:dyDescent="0.25">
      <c r="A57" s="19">
        <v>56</v>
      </c>
      <c r="B57" s="24">
        <v>1304</v>
      </c>
      <c r="C57" s="24">
        <v>13</v>
      </c>
      <c r="D57" s="51" t="s">
        <v>15</v>
      </c>
      <c r="E57" s="53">
        <v>391</v>
      </c>
      <c r="F57" s="67">
        <v>0</v>
      </c>
      <c r="G57" s="57">
        <f t="shared" si="7"/>
        <v>391</v>
      </c>
      <c r="H57" s="18">
        <f t="shared" si="8"/>
        <v>430.1</v>
      </c>
      <c r="I57" s="53">
        <v>26960</v>
      </c>
      <c r="J57" s="81">
        <f t="shared" si="9"/>
        <v>10541360</v>
      </c>
      <c r="K57" s="82">
        <f t="shared" si="10"/>
        <v>11384669</v>
      </c>
      <c r="L57" s="83">
        <f t="shared" si="6"/>
        <v>23500</v>
      </c>
      <c r="M57" s="84">
        <f t="shared" si="11"/>
        <v>1290300</v>
      </c>
      <c r="N57" s="90" t="s">
        <v>44</v>
      </c>
    </row>
    <row r="58" spans="1:14" s="1" customFormat="1" x14ac:dyDescent="0.25">
      <c r="A58" s="19">
        <v>57</v>
      </c>
      <c r="B58" s="24">
        <v>1305</v>
      </c>
      <c r="C58" s="24">
        <v>13</v>
      </c>
      <c r="D58" s="51" t="s">
        <v>15</v>
      </c>
      <c r="E58" s="53">
        <v>397</v>
      </c>
      <c r="F58" s="67">
        <v>0</v>
      </c>
      <c r="G58" s="57">
        <f t="shared" si="7"/>
        <v>397</v>
      </c>
      <c r="H58" s="18">
        <f t="shared" si="8"/>
        <v>436.70000000000005</v>
      </c>
      <c r="I58" s="53">
        <v>26960</v>
      </c>
      <c r="J58" s="81">
        <f t="shared" si="9"/>
        <v>10703120</v>
      </c>
      <c r="K58" s="82">
        <f t="shared" si="10"/>
        <v>11559370</v>
      </c>
      <c r="L58" s="83">
        <f t="shared" si="6"/>
        <v>24000</v>
      </c>
      <c r="M58" s="84">
        <f t="shared" si="11"/>
        <v>1310100.0000000002</v>
      </c>
      <c r="N58" s="90" t="s">
        <v>44</v>
      </c>
    </row>
    <row r="59" spans="1:14" s="1" customFormat="1" x14ac:dyDescent="0.25">
      <c r="A59" s="19">
        <v>58</v>
      </c>
      <c r="B59" s="24">
        <v>1306</v>
      </c>
      <c r="C59" s="24">
        <v>13</v>
      </c>
      <c r="D59" s="51" t="s">
        <v>15</v>
      </c>
      <c r="E59" s="53">
        <v>396</v>
      </c>
      <c r="F59" s="67">
        <v>0</v>
      </c>
      <c r="G59" s="57">
        <f t="shared" si="7"/>
        <v>396</v>
      </c>
      <c r="H59" s="18">
        <f t="shared" si="8"/>
        <v>435.6</v>
      </c>
      <c r="I59" s="53">
        <v>26960</v>
      </c>
      <c r="J59" s="81">
        <f t="shared" si="9"/>
        <v>10676160</v>
      </c>
      <c r="K59" s="82">
        <f t="shared" si="10"/>
        <v>11530253</v>
      </c>
      <c r="L59" s="83">
        <f t="shared" si="6"/>
        <v>24000</v>
      </c>
      <c r="M59" s="84">
        <f t="shared" si="11"/>
        <v>1306800</v>
      </c>
      <c r="N59" s="90" t="s">
        <v>44</v>
      </c>
    </row>
    <row r="60" spans="1:14" s="1" customFormat="1" x14ac:dyDescent="0.25">
      <c r="A60" s="19">
        <v>59</v>
      </c>
      <c r="B60" s="24">
        <v>1401</v>
      </c>
      <c r="C60" s="24">
        <v>14</v>
      </c>
      <c r="D60" s="51" t="s">
        <v>19</v>
      </c>
      <c r="E60" s="53">
        <v>619</v>
      </c>
      <c r="F60" s="67">
        <v>29</v>
      </c>
      <c r="G60" s="57">
        <f t="shared" si="7"/>
        <v>648</v>
      </c>
      <c r="H60" s="18">
        <f t="shared" si="8"/>
        <v>712.80000000000007</v>
      </c>
      <c r="I60" s="53">
        <v>27040</v>
      </c>
      <c r="J60" s="81">
        <f t="shared" si="9"/>
        <v>17521920</v>
      </c>
      <c r="K60" s="82">
        <f t="shared" si="10"/>
        <v>18923674</v>
      </c>
      <c r="L60" s="83">
        <f t="shared" si="6"/>
        <v>39500</v>
      </c>
      <c r="M60" s="84">
        <f t="shared" si="11"/>
        <v>2138400</v>
      </c>
      <c r="N60" s="90" t="s">
        <v>44</v>
      </c>
    </row>
    <row r="61" spans="1:14" s="1" customFormat="1" x14ac:dyDescent="0.25">
      <c r="A61" s="19">
        <v>60</v>
      </c>
      <c r="B61" s="24">
        <v>1402</v>
      </c>
      <c r="C61" s="24">
        <v>14</v>
      </c>
      <c r="D61" s="51" t="s">
        <v>19</v>
      </c>
      <c r="E61" s="53">
        <v>619</v>
      </c>
      <c r="F61" s="67">
        <v>29</v>
      </c>
      <c r="G61" s="57">
        <f t="shared" si="7"/>
        <v>648</v>
      </c>
      <c r="H61" s="18">
        <f t="shared" si="8"/>
        <v>712.80000000000007</v>
      </c>
      <c r="I61" s="53">
        <v>27040</v>
      </c>
      <c r="J61" s="81">
        <f t="shared" si="9"/>
        <v>17521920</v>
      </c>
      <c r="K61" s="82">
        <f t="shared" si="10"/>
        <v>18923674</v>
      </c>
      <c r="L61" s="83">
        <f t="shared" si="6"/>
        <v>39500</v>
      </c>
      <c r="M61" s="84">
        <f t="shared" si="11"/>
        <v>2138400</v>
      </c>
      <c r="N61" s="90" t="s">
        <v>44</v>
      </c>
    </row>
    <row r="62" spans="1:14" s="1" customFormat="1" x14ac:dyDescent="0.25">
      <c r="A62" s="19">
        <v>61</v>
      </c>
      <c r="B62" s="24">
        <v>1403</v>
      </c>
      <c r="C62" s="24">
        <v>14</v>
      </c>
      <c r="D62" s="51" t="s">
        <v>19</v>
      </c>
      <c r="E62" s="53">
        <v>569</v>
      </c>
      <c r="F62" s="67">
        <v>0</v>
      </c>
      <c r="G62" s="57">
        <f t="shared" si="7"/>
        <v>569</v>
      </c>
      <c r="H62" s="18">
        <f t="shared" si="8"/>
        <v>625.90000000000009</v>
      </c>
      <c r="I62" s="53">
        <v>27040</v>
      </c>
      <c r="J62" s="81">
        <f t="shared" si="9"/>
        <v>15385760</v>
      </c>
      <c r="K62" s="82">
        <f t="shared" si="10"/>
        <v>16616621</v>
      </c>
      <c r="L62" s="83">
        <f t="shared" si="6"/>
        <v>34500</v>
      </c>
      <c r="M62" s="84">
        <f t="shared" si="11"/>
        <v>1877700.0000000002</v>
      </c>
      <c r="N62" s="90" t="s">
        <v>44</v>
      </c>
    </row>
    <row r="63" spans="1:14" s="1" customFormat="1" x14ac:dyDescent="0.25">
      <c r="A63" s="19">
        <v>62</v>
      </c>
      <c r="B63" s="24">
        <v>1404</v>
      </c>
      <c r="C63" s="24">
        <v>14</v>
      </c>
      <c r="D63" s="51" t="s">
        <v>15</v>
      </c>
      <c r="E63" s="53">
        <v>391</v>
      </c>
      <c r="F63" s="67">
        <v>0</v>
      </c>
      <c r="G63" s="57">
        <f t="shared" si="7"/>
        <v>391</v>
      </c>
      <c r="H63" s="18">
        <f t="shared" si="8"/>
        <v>430.1</v>
      </c>
      <c r="I63" s="53">
        <v>27040</v>
      </c>
      <c r="J63" s="81">
        <f t="shared" si="9"/>
        <v>10572640</v>
      </c>
      <c r="K63" s="82">
        <f t="shared" si="10"/>
        <v>11418451</v>
      </c>
      <c r="L63" s="83">
        <f t="shared" si="6"/>
        <v>24000</v>
      </c>
      <c r="M63" s="84">
        <f t="shared" si="11"/>
        <v>1290300</v>
      </c>
      <c r="N63" s="90" t="s">
        <v>44</v>
      </c>
    </row>
    <row r="64" spans="1:14" s="1" customFormat="1" x14ac:dyDescent="0.25">
      <c r="A64" s="19">
        <v>63</v>
      </c>
      <c r="B64" s="24">
        <v>1405</v>
      </c>
      <c r="C64" s="24">
        <v>14</v>
      </c>
      <c r="D64" s="51" t="s">
        <v>15</v>
      </c>
      <c r="E64" s="53">
        <v>397</v>
      </c>
      <c r="F64" s="67">
        <v>0</v>
      </c>
      <c r="G64" s="57">
        <f t="shared" si="7"/>
        <v>397</v>
      </c>
      <c r="H64" s="18">
        <f t="shared" si="8"/>
        <v>436.70000000000005</v>
      </c>
      <c r="I64" s="53">
        <v>27040</v>
      </c>
      <c r="J64" s="81">
        <f t="shared" si="9"/>
        <v>10734880</v>
      </c>
      <c r="K64" s="82">
        <f t="shared" si="10"/>
        <v>11593670</v>
      </c>
      <c r="L64" s="83">
        <f t="shared" si="6"/>
        <v>24000</v>
      </c>
      <c r="M64" s="84">
        <f t="shared" si="11"/>
        <v>1310100.0000000002</v>
      </c>
      <c r="N64" s="90" t="s">
        <v>44</v>
      </c>
    </row>
    <row r="65" spans="1:14" s="1" customFormat="1" x14ac:dyDescent="0.25">
      <c r="A65" s="19">
        <v>64</v>
      </c>
      <c r="B65" s="24">
        <v>1406</v>
      </c>
      <c r="C65" s="24">
        <v>14</v>
      </c>
      <c r="D65" s="51" t="s">
        <v>15</v>
      </c>
      <c r="E65" s="53">
        <v>396</v>
      </c>
      <c r="F65" s="67">
        <v>0</v>
      </c>
      <c r="G65" s="57">
        <f t="shared" si="7"/>
        <v>396</v>
      </c>
      <c r="H65" s="18">
        <f t="shared" si="8"/>
        <v>435.6</v>
      </c>
      <c r="I65" s="53">
        <v>27040</v>
      </c>
      <c r="J65" s="81">
        <f t="shared" si="9"/>
        <v>10707840</v>
      </c>
      <c r="K65" s="82">
        <f t="shared" si="10"/>
        <v>11564467</v>
      </c>
      <c r="L65" s="83">
        <f t="shared" si="6"/>
        <v>24000</v>
      </c>
      <c r="M65" s="84">
        <f t="shared" si="11"/>
        <v>1306800</v>
      </c>
      <c r="N65" s="90" t="s">
        <v>44</v>
      </c>
    </row>
    <row r="66" spans="1:14" s="1" customFormat="1" x14ac:dyDescent="0.25">
      <c r="A66" s="64" t="s">
        <v>3</v>
      </c>
      <c r="B66" s="64"/>
      <c r="C66" s="64"/>
      <c r="D66" s="64"/>
      <c r="E66" s="76">
        <f>SUM(E2:E65)</f>
        <v>29724</v>
      </c>
      <c r="F66" s="76">
        <f>SUM(F2:F65)</f>
        <v>261</v>
      </c>
      <c r="G66" s="76">
        <f>SUM(G2:G65)</f>
        <v>29985</v>
      </c>
      <c r="H66" s="76">
        <f>SUM(H2:H65)</f>
        <v>32983.5</v>
      </c>
      <c r="I66" s="85"/>
      <c r="J66" s="88">
        <f>SUM(J2:J65)</f>
        <v>797286160</v>
      </c>
      <c r="K66" s="88">
        <f>SUM(K2:K65)</f>
        <v>861069052</v>
      </c>
      <c r="L66" s="88"/>
      <c r="M66" s="88">
        <f>SUM(M2:M65)</f>
        <v>98950500</v>
      </c>
      <c r="N66" s="86"/>
    </row>
    <row r="67" spans="1:14" s="1" customFormat="1" x14ac:dyDescent="0.25">
      <c r="A67" s="20"/>
      <c r="B67" s="38"/>
      <c r="C67" s="38"/>
      <c r="D67" s="38"/>
      <c r="E67" s="38"/>
      <c r="F67" s="38"/>
      <c r="G67" s="58"/>
      <c r="H67" s="22"/>
      <c r="I67" s="86"/>
      <c r="J67" s="86"/>
      <c r="K67" s="86"/>
      <c r="L67" s="86"/>
      <c r="M67" s="86"/>
      <c r="N67" s="86"/>
    </row>
    <row r="68" spans="1:14" s="1" customFormat="1" x14ac:dyDescent="0.25">
      <c r="A68" s="20"/>
      <c r="B68" s="38"/>
      <c r="C68" s="38"/>
      <c r="D68" s="38"/>
      <c r="E68" s="38"/>
      <c r="F68" s="38"/>
      <c r="G68" s="58"/>
      <c r="H68" s="22"/>
      <c r="I68" s="86"/>
      <c r="J68" s="86"/>
      <c r="K68" s="86"/>
      <c r="L68" s="86"/>
      <c r="M68" s="86"/>
      <c r="N68" s="86"/>
    </row>
    <row r="69" spans="1:14" s="1" customFormat="1" x14ac:dyDescent="0.25">
      <c r="A69" s="20"/>
      <c r="B69" s="38"/>
      <c r="C69" s="38"/>
      <c r="D69" s="38"/>
      <c r="E69" s="38"/>
      <c r="F69" s="38"/>
      <c r="G69" s="58"/>
      <c r="H69" s="22"/>
      <c r="I69" s="86"/>
      <c r="J69" s="86"/>
      <c r="K69" s="86"/>
      <c r="L69" s="86"/>
      <c r="M69" s="86"/>
      <c r="N69" s="86"/>
    </row>
    <row r="70" spans="1:14" s="1" customFormat="1" x14ac:dyDescent="0.25">
      <c r="A70" s="20"/>
      <c r="B70" s="38"/>
      <c r="C70" s="38"/>
      <c r="D70" s="38"/>
      <c r="E70" s="38"/>
      <c r="F70" s="38"/>
      <c r="G70" s="58"/>
      <c r="H70" s="22"/>
      <c r="I70" s="86"/>
      <c r="J70" s="86"/>
      <c r="K70" s="86"/>
      <c r="L70" s="86"/>
      <c r="M70" s="86"/>
      <c r="N70" s="86"/>
    </row>
    <row r="71" spans="1:14" s="1" customFormat="1" x14ac:dyDescent="0.25">
      <c r="A71" s="20"/>
      <c r="B71" s="38"/>
      <c r="C71" s="38"/>
      <c r="D71" s="38"/>
      <c r="E71" s="38"/>
      <c r="F71" s="38"/>
      <c r="G71" s="58"/>
      <c r="H71" s="22"/>
      <c r="I71" s="86"/>
      <c r="J71" s="86"/>
      <c r="K71" s="86"/>
      <c r="L71" s="86"/>
      <c r="M71" s="86"/>
      <c r="N71" s="86"/>
    </row>
    <row r="72" spans="1:14" s="1" customFormat="1" x14ac:dyDescent="0.25">
      <c r="A72" s="20"/>
      <c r="B72" s="38"/>
      <c r="C72" s="38"/>
      <c r="D72" s="38"/>
      <c r="E72" s="38"/>
      <c r="F72" s="38"/>
      <c r="G72" s="58"/>
      <c r="H72" s="22"/>
      <c r="I72" s="86"/>
      <c r="J72" s="86"/>
      <c r="K72" s="86"/>
      <c r="L72" s="86"/>
      <c r="M72" s="86"/>
      <c r="N72" s="86"/>
    </row>
    <row r="73" spans="1:14" s="1" customFormat="1" x14ac:dyDescent="0.25">
      <c r="A73" s="20"/>
      <c r="B73" s="38"/>
      <c r="C73" s="38"/>
      <c r="D73" s="38"/>
      <c r="E73" s="38"/>
      <c r="F73" s="38"/>
      <c r="G73" s="58"/>
      <c r="H73" s="22"/>
      <c r="I73" s="86"/>
      <c r="J73" s="86"/>
      <c r="K73" s="86"/>
      <c r="L73" s="86"/>
      <c r="M73" s="86"/>
      <c r="N73" s="86"/>
    </row>
    <row r="74" spans="1:14" s="1" customFormat="1" x14ac:dyDescent="0.25">
      <c r="A74" s="20"/>
      <c r="B74" s="38"/>
      <c r="C74" s="38"/>
      <c r="D74" s="38"/>
      <c r="E74" s="38"/>
      <c r="F74" s="38"/>
      <c r="G74" s="58"/>
      <c r="H74" s="22"/>
      <c r="I74" s="86"/>
      <c r="J74" s="86"/>
      <c r="K74" s="86"/>
      <c r="L74" s="86"/>
      <c r="M74" s="86"/>
      <c r="N74" s="86"/>
    </row>
    <row r="75" spans="1:14" s="1" customFormat="1" x14ac:dyDescent="0.25">
      <c r="A75" s="20"/>
      <c r="B75" s="38"/>
      <c r="C75" s="38"/>
      <c r="D75" s="38"/>
      <c r="E75" s="38"/>
      <c r="F75" s="38"/>
      <c r="G75" s="58"/>
      <c r="H75" s="22"/>
      <c r="I75" s="86"/>
      <c r="J75" s="86"/>
      <c r="K75" s="86"/>
      <c r="L75" s="86"/>
      <c r="M75" s="86"/>
      <c r="N75" s="86"/>
    </row>
    <row r="76" spans="1:14" s="1" customFormat="1" x14ac:dyDescent="0.25">
      <c r="A76" s="20"/>
      <c r="B76" s="38"/>
      <c r="C76" s="38"/>
      <c r="D76" s="38"/>
      <c r="E76" s="38"/>
      <c r="F76" s="38"/>
      <c r="G76" s="58"/>
      <c r="H76" s="22"/>
      <c r="I76" s="86"/>
      <c r="J76" s="86"/>
      <c r="K76" s="86"/>
      <c r="L76" s="86"/>
      <c r="M76" s="86"/>
      <c r="N76" s="86"/>
    </row>
  </sheetData>
  <mergeCells count="1">
    <mergeCell ref="A66:D6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963B-283D-4776-9D37-F92284E9809C}">
  <dimension ref="A1:O30"/>
  <sheetViews>
    <sheetView topLeftCell="A3" zoomScale="190" zoomScaleNormal="190" workbookViewId="0">
      <selection activeCell="G20" sqref="G20:H20"/>
    </sheetView>
  </sheetViews>
  <sheetFormatPr defaultRowHeight="15" x14ac:dyDescent="0.25"/>
  <cols>
    <col min="1" max="1" width="3.28515625" style="20" customWidth="1"/>
    <col min="2" max="2" width="4.42578125" style="38" customWidth="1"/>
    <col min="3" max="3" width="4" style="38" customWidth="1"/>
    <col min="4" max="4" width="5.7109375" style="24" customWidth="1"/>
    <col min="5" max="5" width="5.7109375" style="75" customWidth="1"/>
    <col min="6" max="6" width="6.42578125" style="38" customWidth="1"/>
    <col min="7" max="7" width="5.5703125" style="58" customWidth="1"/>
    <col min="8" max="8" width="6.28515625" style="22" customWidth="1"/>
    <col min="9" max="9" width="7.42578125" style="86" customWidth="1"/>
    <col min="10" max="10" width="12.28515625" style="86" customWidth="1"/>
    <col min="11" max="11" width="13.5703125" style="86" customWidth="1"/>
    <col min="12" max="12" width="8.140625" style="86" customWidth="1"/>
    <col min="13" max="13" width="11" style="86" customWidth="1"/>
    <col min="14" max="14" width="8" style="86" customWidth="1"/>
    <col min="15" max="15" width="10.28515625" style="1" bestFit="1" customWidth="1"/>
  </cols>
  <sheetData>
    <row r="1" spans="1:15" ht="60" customHeight="1" x14ac:dyDescent="0.25">
      <c r="A1" s="89" t="s">
        <v>1</v>
      </c>
      <c r="B1" s="77" t="s">
        <v>0</v>
      </c>
      <c r="C1" s="77" t="s">
        <v>2</v>
      </c>
      <c r="D1" s="77" t="s">
        <v>12</v>
      </c>
      <c r="E1" s="77" t="s">
        <v>29</v>
      </c>
      <c r="F1" s="77" t="s">
        <v>26</v>
      </c>
      <c r="G1" s="77" t="s">
        <v>28</v>
      </c>
      <c r="H1" s="77" t="s">
        <v>11</v>
      </c>
      <c r="I1" s="77" t="s">
        <v>39</v>
      </c>
      <c r="J1" s="78" t="s">
        <v>40</v>
      </c>
      <c r="K1" s="79" t="s">
        <v>41</v>
      </c>
      <c r="L1" s="80" t="s">
        <v>42</v>
      </c>
      <c r="M1" s="80" t="s">
        <v>43</v>
      </c>
      <c r="N1" s="80" t="s">
        <v>30</v>
      </c>
    </row>
    <row r="2" spans="1:15" x14ac:dyDescent="0.25">
      <c r="A2" s="19">
        <v>1</v>
      </c>
      <c r="B2" s="18">
        <v>101</v>
      </c>
      <c r="C2" s="23">
        <v>1</v>
      </c>
      <c r="D2" s="51" t="s">
        <v>19</v>
      </c>
      <c r="E2" s="53">
        <v>619</v>
      </c>
      <c r="F2" s="67">
        <v>29</v>
      </c>
      <c r="G2" s="57">
        <f>F2+E2</f>
        <v>648</v>
      </c>
      <c r="H2" s="18">
        <f>G2*1.1</f>
        <v>712.80000000000007</v>
      </c>
      <c r="I2" s="53">
        <v>26000</v>
      </c>
      <c r="J2" s="81">
        <v>0</v>
      </c>
      <c r="K2" s="82">
        <f>ROUND(J2*1.08,0)</f>
        <v>0</v>
      </c>
      <c r="L2" s="83">
        <f t="shared" ref="L2:L19" si="0">MROUND((K2*0.025/12),500)</f>
        <v>0</v>
      </c>
      <c r="M2" s="84">
        <f>H2*3000</f>
        <v>2138400</v>
      </c>
      <c r="N2" s="90" t="s">
        <v>45</v>
      </c>
      <c r="O2" s="9"/>
    </row>
    <row r="3" spans="1:15" x14ac:dyDescent="0.25">
      <c r="A3" s="19">
        <v>2</v>
      </c>
      <c r="B3" s="18">
        <v>102</v>
      </c>
      <c r="C3" s="23">
        <v>1</v>
      </c>
      <c r="D3" s="51" t="s">
        <v>19</v>
      </c>
      <c r="E3" s="53">
        <v>619</v>
      </c>
      <c r="F3" s="67">
        <v>29</v>
      </c>
      <c r="G3" s="57">
        <f t="shared" ref="G3:G19" si="1">F3+E3</f>
        <v>648</v>
      </c>
      <c r="H3" s="18">
        <f t="shared" ref="H3:H19" si="2">G3*1.1</f>
        <v>712.80000000000007</v>
      </c>
      <c r="I3" s="53">
        <f t="shared" ref="I3" si="3">I2</f>
        <v>26000</v>
      </c>
      <c r="J3" s="81">
        <v>0</v>
      </c>
      <c r="K3" s="82">
        <f t="shared" ref="K3:K19" si="4">ROUND(J3*1.08,0)</f>
        <v>0</v>
      </c>
      <c r="L3" s="83">
        <f t="shared" si="0"/>
        <v>0</v>
      </c>
      <c r="M3" s="84">
        <f t="shared" ref="M3:M19" si="5">H3*3000</f>
        <v>2138400</v>
      </c>
      <c r="N3" s="90" t="s">
        <v>45</v>
      </c>
    </row>
    <row r="4" spans="1:15" x14ac:dyDescent="0.25">
      <c r="A4" s="19">
        <v>3</v>
      </c>
      <c r="B4" s="18">
        <v>201</v>
      </c>
      <c r="C4" s="23">
        <v>2</v>
      </c>
      <c r="D4" s="51" t="s">
        <v>19</v>
      </c>
      <c r="E4" s="53">
        <v>619</v>
      </c>
      <c r="F4" s="67">
        <v>29</v>
      </c>
      <c r="G4" s="57">
        <f t="shared" si="1"/>
        <v>648</v>
      </c>
      <c r="H4" s="18">
        <f t="shared" si="2"/>
        <v>712.80000000000007</v>
      </c>
      <c r="I4" s="53" t="e">
        <f>#REF!+80</f>
        <v>#REF!</v>
      </c>
      <c r="J4" s="81" t="e">
        <f t="shared" ref="J3:J19" si="6">G4*I4</f>
        <v>#REF!</v>
      </c>
      <c r="K4" s="82" t="e">
        <f t="shared" si="4"/>
        <v>#REF!</v>
      </c>
      <c r="L4" s="83" t="e">
        <f t="shared" si="0"/>
        <v>#REF!</v>
      </c>
      <c r="M4" s="84">
        <f t="shared" si="5"/>
        <v>2138400</v>
      </c>
      <c r="N4" s="90" t="s">
        <v>45</v>
      </c>
    </row>
    <row r="5" spans="1:15" x14ac:dyDescent="0.25">
      <c r="A5" s="19">
        <v>4</v>
      </c>
      <c r="B5" s="18">
        <v>202</v>
      </c>
      <c r="C5" s="23">
        <v>2</v>
      </c>
      <c r="D5" s="51" t="s">
        <v>19</v>
      </c>
      <c r="E5" s="53">
        <v>619</v>
      </c>
      <c r="F5" s="67">
        <v>29</v>
      </c>
      <c r="G5" s="57">
        <f t="shared" si="1"/>
        <v>648</v>
      </c>
      <c r="H5" s="18">
        <f t="shared" si="2"/>
        <v>712.80000000000007</v>
      </c>
      <c r="I5" s="53" t="e">
        <f>I4</f>
        <v>#REF!</v>
      </c>
      <c r="J5" s="81" t="e">
        <f t="shared" si="6"/>
        <v>#REF!</v>
      </c>
      <c r="K5" s="82" t="e">
        <f t="shared" si="4"/>
        <v>#REF!</v>
      </c>
      <c r="L5" s="83" t="e">
        <f t="shared" si="0"/>
        <v>#REF!</v>
      </c>
      <c r="M5" s="84">
        <f t="shared" si="5"/>
        <v>2138400</v>
      </c>
      <c r="N5" s="90" t="s">
        <v>45</v>
      </c>
    </row>
    <row r="6" spans="1:15" x14ac:dyDescent="0.25">
      <c r="A6" s="19">
        <v>5</v>
      </c>
      <c r="B6" s="18">
        <v>301</v>
      </c>
      <c r="C6" s="23">
        <v>3</v>
      </c>
      <c r="D6" s="51" t="s">
        <v>19</v>
      </c>
      <c r="E6" s="53">
        <v>619</v>
      </c>
      <c r="F6" s="67">
        <v>29</v>
      </c>
      <c r="G6" s="57">
        <f t="shared" si="1"/>
        <v>648</v>
      </c>
      <c r="H6" s="18">
        <f t="shared" si="2"/>
        <v>712.80000000000007</v>
      </c>
      <c r="I6" s="53" t="e">
        <f>#REF!+80</f>
        <v>#REF!</v>
      </c>
      <c r="J6" s="81" t="e">
        <f t="shared" si="6"/>
        <v>#REF!</v>
      </c>
      <c r="K6" s="82" t="e">
        <f t="shared" si="4"/>
        <v>#REF!</v>
      </c>
      <c r="L6" s="83" t="e">
        <f t="shared" si="0"/>
        <v>#REF!</v>
      </c>
      <c r="M6" s="84">
        <f t="shared" si="5"/>
        <v>2138400</v>
      </c>
      <c r="N6" s="90" t="s">
        <v>45</v>
      </c>
    </row>
    <row r="7" spans="1:15" x14ac:dyDescent="0.25">
      <c r="A7" s="19">
        <v>6</v>
      </c>
      <c r="B7" s="18">
        <v>302</v>
      </c>
      <c r="C7" s="23">
        <v>3</v>
      </c>
      <c r="D7" s="51" t="s">
        <v>19</v>
      </c>
      <c r="E7" s="53">
        <v>619</v>
      </c>
      <c r="F7" s="67">
        <v>29</v>
      </c>
      <c r="G7" s="57">
        <f t="shared" si="1"/>
        <v>648</v>
      </c>
      <c r="H7" s="18">
        <f t="shared" si="2"/>
        <v>712.80000000000007</v>
      </c>
      <c r="I7" s="53" t="e">
        <f>I6</f>
        <v>#REF!</v>
      </c>
      <c r="J7" s="81" t="e">
        <f t="shared" si="6"/>
        <v>#REF!</v>
      </c>
      <c r="K7" s="82" t="e">
        <f t="shared" si="4"/>
        <v>#REF!</v>
      </c>
      <c r="L7" s="83" t="e">
        <f t="shared" si="0"/>
        <v>#REF!</v>
      </c>
      <c r="M7" s="84">
        <f t="shared" si="5"/>
        <v>2138400</v>
      </c>
      <c r="N7" s="90" t="s">
        <v>45</v>
      </c>
    </row>
    <row r="8" spans="1:15" s="1" customFormat="1" x14ac:dyDescent="0.25">
      <c r="A8" s="19">
        <v>7</v>
      </c>
      <c r="B8" s="18">
        <v>401</v>
      </c>
      <c r="C8" s="23">
        <v>4</v>
      </c>
      <c r="D8" s="51" t="s">
        <v>19</v>
      </c>
      <c r="E8" s="53">
        <v>619</v>
      </c>
      <c r="F8" s="67">
        <v>29</v>
      </c>
      <c r="G8" s="57">
        <f t="shared" si="1"/>
        <v>648</v>
      </c>
      <c r="H8" s="18">
        <f t="shared" si="2"/>
        <v>712.80000000000007</v>
      </c>
      <c r="I8" s="53" t="e">
        <f>#REF!+80</f>
        <v>#REF!</v>
      </c>
      <c r="J8" s="81" t="e">
        <f t="shared" si="6"/>
        <v>#REF!</v>
      </c>
      <c r="K8" s="82" t="e">
        <f t="shared" si="4"/>
        <v>#REF!</v>
      </c>
      <c r="L8" s="83" t="e">
        <f t="shared" si="0"/>
        <v>#REF!</v>
      </c>
      <c r="M8" s="84">
        <f t="shared" si="5"/>
        <v>2138400</v>
      </c>
      <c r="N8" s="90" t="s">
        <v>45</v>
      </c>
    </row>
    <row r="9" spans="1:15" s="1" customFormat="1" x14ac:dyDescent="0.25">
      <c r="A9" s="19">
        <v>8</v>
      </c>
      <c r="B9" s="18">
        <v>402</v>
      </c>
      <c r="C9" s="23">
        <v>4</v>
      </c>
      <c r="D9" s="51" t="s">
        <v>19</v>
      </c>
      <c r="E9" s="53">
        <v>619</v>
      </c>
      <c r="F9" s="67">
        <v>29</v>
      </c>
      <c r="G9" s="57">
        <f t="shared" si="1"/>
        <v>648</v>
      </c>
      <c r="H9" s="18">
        <f t="shared" si="2"/>
        <v>712.80000000000007</v>
      </c>
      <c r="I9" s="53" t="e">
        <f>I8</f>
        <v>#REF!</v>
      </c>
      <c r="J9" s="81" t="e">
        <f t="shared" si="6"/>
        <v>#REF!</v>
      </c>
      <c r="K9" s="82" t="e">
        <f t="shared" si="4"/>
        <v>#REF!</v>
      </c>
      <c r="L9" s="83" t="e">
        <f t="shared" si="0"/>
        <v>#REF!</v>
      </c>
      <c r="M9" s="84">
        <f t="shared" si="5"/>
        <v>2138400</v>
      </c>
      <c r="N9" s="90" t="s">
        <v>45</v>
      </c>
    </row>
    <row r="10" spans="1:15" s="1" customFormat="1" x14ac:dyDescent="0.25">
      <c r="A10" s="19">
        <v>9</v>
      </c>
      <c r="B10" s="18">
        <v>501</v>
      </c>
      <c r="C10" s="23">
        <v>5</v>
      </c>
      <c r="D10" s="51" t="s">
        <v>19</v>
      </c>
      <c r="E10" s="53">
        <v>619</v>
      </c>
      <c r="F10" s="67">
        <v>29</v>
      </c>
      <c r="G10" s="57">
        <f t="shared" si="1"/>
        <v>648</v>
      </c>
      <c r="H10" s="18">
        <f t="shared" si="2"/>
        <v>712.80000000000007</v>
      </c>
      <c r="I10" s="53" t="e">
        <f>#REF!+80</f>
        <v>#REF!</v>
      </c>
      <c r="J10" s="81" t="e">
        <f t="shared" si="6"/>
        <v>#REF!</v>
      </c>
      <c r="K10" s="82" t="e">
        <f t="shared" si="4"/>
        <v>#REF!</v>
      </c>
      <c r="L10" s="83" t="e">
        <f t="shared" si="0"/>
        <v>#REF!</v>
      </c>
      <c r="M10" s="84">
        <f t="shared" si="5"/>
        <v>2138400</v>
      </c>
      <c r="N10" s="90" t="s">
        <v>45</v>
      </c>
    </row>
    <row r="11" spans="1:15" s="1" customFormat="1" x14ac:dyDescent="0.25">
      <c r="A11" s="19">
        <v>10</v>
      </c>
      <c r="B11" s="18">
        <v>502</v>
      </c>
      <c r="C11" s="23">
        <v>5</v>
      </c>
      <c r="D11" s="51" t="s">
        <v>19</v>
      </c>
      <c r="E11" s="53">
        <v>619</v>
      </c>
      <c r="F11" s="67">
        <v>29</v>
      </c>
      <c r="G11" s="57">
        <f t="shared" si="1"/>
        <v>648</v>
      </c>
      <c r="H11" s="18">
        <f t="shared" si="2"/>
        <v>712.80000000000007</v>
      </c>
      <c r="I11" s="53" t="e">
        <f>I10</f>
        <v>#REF!</v>
      </c>
      <c r="J11" s="81" t="e">
        <f t="shared" si="6"/>
        <v>#REF!</v>
      </c>
      <c r="K11" s="82" t="e">
        <f t="shared" si="4"/>
        <v>#REF!</v>
      </c>
      <c r="L11" s="83" t="e">
        <f t="shared" si="0"/>
        <v>#REF!</v>
      </c>
      <c r="M11" s="84">
        <f t="shared" si="5"/>
        <v>2138400</v>
      </c>
      <c r="N11" s="90" t="s">
        <v>45</v>
      </c>
    </row>
    <row r="12" spans="1:15" s="1" customFormat="1" x14ac:dyDescent="0.25">
      <c r="A12" s="19">
        <v>11</v>
      </c>
      <c r="B12" s="18">
        <v>601</v>
      </c>
      <c r="C12" s="23">
        <v>6</v>
      </c>
      <c r="D12" s="51" t="s">
        <v>19</v>
      </c>
      <c r="E12" s="53">
        <v>619</v>
      </c>
      <c r="F12" s="67">
        <v>29</v>
      </c>
      <c r="G12" s="57">
        <f t="shared" si="1"/>
        <v>648</v>
      </c>
      <c r="H12" s="18">
        <f t="shared" si="2"/>
        <v>712.80000000000007</v>
      </c>
      <c r="I12" s="53" t="e">
        <f>#REF!+80</f>
        <v>#REF!</v>
      </c>
      <c r="J12" s="81" t="e">
        <f t="shared" si="6"/>
        <v>#REF!</v>
      </c>
      <c r="K12" s="82" t="e">
        <f t="shared" si="4"/>
        <v>#REF!</v>
      </c>
      <c r="L12" s="83" t="e">
        <f t="shared" si="0"/>
        <v>#REF!</v>
      </c>
      <c r="M12" s="84">
        <f t="shared" si="5"/>
        <v>2138400</v>
      </c>
      <c r="N12" s="90" t="s">
        <v>45</v>
      </c>
    </row>
    <row r="13" spans="1:15" s="1" customFormat="1" x14ac:dyDescent="0.25">
      <c r="A13" s="19">
        <v>12</v>
      </c>
      <c r="B13" s="18">
        <v>602</v>
      </c>
      <c r="C13" s="23">
        <v>6</v>
      </c>
      <c r="D13" s="51" t="s">
        <v>19</v>
      </c>
      <c r="E13" s="53">
        <v>619</v>
      </c>
      <c r="F13" s="67">
        <v>29</v>
      </c>
      <c r="G13" s="57">
        <f t="shared" si="1"/>
        <v>648</v>
      </c>
      <c r="H13" s="18">
        <f t="shared" si="2"/>
        <v>712.80000000000007</v>
      </c>
      <c r="I13" s="53" t="e">
        <f>I12</f>
        <v>#REF!</v>
      </c>
      <c r="J13" s="81" t="e">
        <f t="shared" si="6"/>
        <v>#REF!</v>
      </c>
      <c r="K13" s="82" t="e">
        <f t="shared" si="4"/>
        <v>#REF!</v>
      </c>
      <c r="L13" s="83" t="e">
        <f t="shared" si="0"/>
        <v>#REF!</v>
      </c>
      <c r="M13" s="84">
        <f t="shared" si="5"/>
        <v>2138400</v>
      </c>
      <c r="N13" s="90" t="s">
        <v>45</v>
      </c>
    </row>
    <row r="14" spans="1:15" s="1" customFormat="1" x14ac:dyDescent="0.25">
      <c r="A14" s="19">
        <v>13</v>
      </c>
      <c r="B14" s="18">
        <v>701</v>
      </c>
      <c r="C14" s="23">
        <v>7</v>
      </c>
      <c r="D14" s="51" t="s">
        <v>19</v>
      </c>
      <c r="E14" s="53">
        <v>619</v>
      </c>
      <c r="F14" s="67">
        <v>29</v>
      </c>
      <c r="G14" s="57">
        <f t="shared" si="1"/>
        <v>648</v>
      </c>
      <c r="H14" s="18">
        <f t="shared" si="2"/>
        <v>712.80000000000007</v>
      </c>
      <c r="I14" s="53" t="e">
        <f>#REF!+80</f>
        <v>#REF!</v>
      </c>
      <c r="J14" s="81" t="e">
        <f t="shared" si="6"/>
        <v>#REF!</v>
      </c>
      <c r="K14" s="82" t="e">
        <f t="shared" si="4"/>
        <v>#REF!</v>
      </c>
      <c r="L14" s="83" t="e">
        <f t="shared" si="0"/>
        <v>#REF!</v>
      </c>
      <c r="M14" s="84">
        <f t="shared" si="5"/>
        <v>2138400</v>
      </c>
      <c r="N14" s="90" t="s">
        <v>45</v>
      </c>
    </row>
    <row r="15" spans="1:15" s="1" customFormat="1" x14ac:dyDescent="0.25">
      <c r="A15" s="19">
        <v>14</v>
      </c>
      <c r="B15" s="18">
        <v>702</v>
      </c>
      <c r="C15" s="23">
        <v>7</v>
      </c>
      <c r="D15" s="51" t="s">
        <v>19</v>
      </c>
      <c r="E15" s="53">
        <v>619</v>
      </c>
      <c r="F15" s="67">
        <v>29</v>
      </c>
      <c r="G15" s="57">
        <f t="shared" si="1"/>
        <v>648</v>
      </c>
      <c r="H15" s="18">
        <f t="shared" si="2"/>
        <v>712.80000000000007</v>
      </c>
      <c r="I15" s="53" t="e">
        <f>I14</f>
        <v>#REF!</v>
      </c>
      <c r="J15" s="81" t="e">
        <f t="shared" si="6"/>
        <v>#REF!</v>
      </c>
      <c r="K15" s="82" t="e">
        <f t="shared" si="4"/>
        <v>#REF!</v>
      </c>
      <c r="L15" s="83" t="e">
        <f t="shared" si="0"/>
        <v>#REF!</v>
      </c>
      <c r="M15" s="84">
        <f t="shared" si="5"/>
        <v>2138400</v>
      </c>
      <c r="N15" s="90" t="s">
        <v>45</v>
      </c>
    </row>
    <row r="16" spans="1:15" s="1" customFormat="1" x14ac:dyDescent="0.25">
      <c r="A16" s="19">
        <v>15</v>
      </c>
      <c r="B16" s="24">
        <v>901</v>
      </c>
      <c r="C16" s="24">
        <v>9</v>
      </c>
      <c r="D16" s="51" t="s">
        <v>19</v>
      </c>
      <c r="E16" s="53">
        <v>619</v>
      </c>
      <c r="F16" s="67">
        <v>29</v>
      </c>
      <c r="G16" s="57">
        <f t="shared" si="1"/>
        <v>648</v>
      </c>
      <c r="H16" s="18">
        <f t="shared" si="2"/>
        <v>712.80000000000007</v>
      </c>
      <c r="I16" s="53" t="e">
        <f>#REF!+80</f>
        <v>#REF!</v>
      </c>
      <c r="J16" s="81" t="e">
        <f t="shared" si="6"/>
        <v>#REF!</v>
      </c>
      <c r="K16" s="82" t="e">
        <f t="shared" si="4"/>
        <v>#REF!</v>
      </c>
      <c r="L16" s="83" t="e">
        <f t="shared" si="0"/>
        <v>#REF!</v>
      </c>
      <c r="M16" s="84">
        <f t="shared" si="5"/>
        <v>2138400</v>
      </c>
      <c r="N16" s="90" t="s">
        <v>45</v>
      </c>
    </row>
    <row r="17" spans="1:14" s="1" customFormat="1" x14ac:dyDescent="0.25">
      <c r="A17" s="19">
        <v>16</v>
      </c>
      <c r="B17" s="24">
        <v>902</v>
      </c>
      <c r="C17" s="24">
        <v>9</v>
      </c>
      <c r="D17" s="51" t="s">
        <v>19</v>
      </c>
      <c r="E17" s="53">
        <v>619</v>
      </c>
      <c r="F17" s="67">
        <v>29</v>
      </c>
      <c r="G17" s="57">
        <f t="shared" si="1"/>
        <v>648</v>
      </c>
      <c r="H17" s="18">
        <f t="shared" si="2"/>
        <v>712.80000000000007</v>
      </c>
      <c r="I17" s="53" t="e">
        <f>I16</f>
        <v>#REF!</v>
      </c>
      <c r="J17" s="81" t="e">
        <f t="shared" si="6"/>
        <v>#REF!</v>
      </c>
      <c r="K17" s="82" t="e">
        <f t="shared" si="4"/>
        <v>#REF!</v>
      </c>
      <c r="L17" s="83" t="e">
        <f t="shared" si="0"/>
        <v>#REF!</v>
      </c>
      <c r="M17" s="84">
        <f t="shared" si="5"/>
        <v>2138400</v>
      </c>
      <c r="N17" s="90" t="s">
        <v>45</v>
      </c>
    </row>
    <row r="18" spans="1:14" s="1" customFormat="1" x14ac:dyDescent="0.25">
      <c r="A18" s="19">
        <v>17</v>
      </c>
      <c r="B18" s="24">
        <v>1001</v>
      </c>
      <c r="C18" s="24">
        <v>10</v>
      </c>
      <c r="D18" s="51" t="s">
        <v>19</v>
      </c>
      <c r="E18" s="53">
        <v>619</v>
      </c>
      <c r="F18" s="67">
        <v>29</v>
      </c>
      <c r="G18" s="57">
        <f t="shared" si="1"/>
        <v>648</v>
      </c>
      <c r="H18" s="18">
        <f t="shared" si="2"/>
        <v>712.80000000000007</v>
      </c>
      <c r="I18" s="53" t="e">
        <f>#REF!+80</f>
        <v>#REF!</v>
      </c>
      <c r="J18" s="81" t="e">
        <f t="shared" si="6"/>
        <v>#REF!</v>
      </c>
      <c r="K18" s="82" t="e">
        <f t="shared" si="4"/>
        <v>#REF!</v>
      </c>
      <c r="L18" s="83" t="e">
        <f t="shared" si="0"/>
        <v>#REF!</v>
      </c>
      <c r="M18" s="84">
        <f t="shared" si="5"/>
        <v>2138400</v>
      </c>
      <c r="N18" s="90" t="s">
        <v>45</v>
      </c>
    </row>
    <row r="19" spans="1:14" s="1" customFormat="1" x14ac:dyDescent="0.25">
      <c r="A19" s="19">
        <v>18</v>
      </c>
      <c r="B19" s="24">
        <v>1002</v>
      </c>
      <c r="C19" s="24">
        <v>10</v>
      </c>
      <c r="D19" s="51" t="s">
        <v>19</v>
      </c>
      <c r="E19" s="53">
        <v>619</v>
      </c>
      <c r="F19" s="67">
        <v>29</v>
      </c>
      <c r="G19" s="57">
        <f t="shared" si="1"/>
        <v>648</v>
      </c>
      <c r="H19" s="18">
        <f t="shared" si="2"/>
        <v>712.80000000000007</v>
      </c>
      <c r="I19" s="53" t="e">
        <f>I18</f>
        <v>#REF!</v>
      </c>
      <c r="J19" s="81" t="e">
        <f t="shared" si="6"/>
        <v>#REF!</v>
      </c>
      <c r="K19" s="82" t="e">
        <f t="shared" si="4"/>
        <v>#REF!</v>
      </c>
      <c r="L19" s="83" t="e">
        <f t="shared" si="0"/>
        <v>#REF!</v>
      </c>
      <c r="M19" s="84">
        <f t="shared" si="5"/>
        <v>2138400</v>
      </c>
      <c r="N19" s="90" t="s">
        <v>45</v>
      </c>
    </row>
    <row r="20" spans="1:14" s="1" customFormat="1" x14ac:dyDescent="0.25">
      <c r="A20" s="64" t="s">
        <v>3</v>
      </c>
      <c r="B20" s="64"/>
      <c r="C20" s="64"/>
      <c r="D20" s="64"/>
      <c r="E20" s="76">
        <f>SUM(E2:E19)</f>
        <v>11142</v>
      </c>
      <c r="F20" s="76">
        <f>SUM(F2:F19)</f>
        <v>522</v>
      </c>
      <c r="G20" s="76">
        <f>SUM(G2:G19)</f>
        <v>11664</v>
      </c>
      <c r="H20" s="76">
        <f>SUM(H2:H19)</f>
        <v>12830.399999999996</v>
      </c>
      <c r="I20" s="85"/>
      <c r="J20" s="88" t="e">
        <f>SUM(J2:J19)</f>
        <v>#REF!</v>
      </c>
      <c r="K20" s="88" t="e">
        <f>SUM(K2:K19)</f>
        <v>#REF!</v>
      </c>
      <c r="L20" s="88"/>
      <c r="M20" s="88">
        <f>SUM(M2:M19)</f>
        <v>38491200</v>
      </c>
      <c r="N20" s="86"/>
    </row>
    <row r="21" spans="1:14" s="1" customFormat="1" x14ac:dyDescent="0.25">
      <c r="A21" s="20"/>
      <c r="B21" s="38"/>
      <c r="C21" s="38"/>
      <c r="D21" s="38"/>
      <c r="E21" s="38"/>
      <c r="F21" s="38"/>
      <c r="G21" s="58"/>
      <c r="H21" s="22"/>
      <c r="I21" s="86"/>
      <c r="J21" s="86"/>
      <c r="K21" s="86"/>
      <c r="L21" s="86"/>
      <c r="M21" s="86"/>
      <c r="N21" s="86"/>
    </row>
    <row r="22" spans="1:14" s="1" customFormat="1" x14ac:dyDescent="0.25">
      <c r="A22" s="20"/>
      <c r="B22" s="38"/>
      <c r="C22" s="38"/>
      <c r="D22" s="38"/>
      <c r="E22" s="38"/>
      <c r="F22" s="38"/>
      <c r="G22" s="58"/>
      <c r="H22" s="22"/>
      <c r="I22" s="86"/>
      <c r="J22" s="86"/>
      <c r="K22" s="86"/>
      <c r="L22" s="86"/>
      <c r="M22" s="86"/>
      <c r="N22" s="86"/>
    </row>
    <row r="23" spans="1:14" s="1" customFormat="1" x14ac:dyDescent="0.25">
      <c r="A23" s="20"/>
      <c r="B23" s="38"/>
      <c r="C23" s="38"/>
      <c r="D23" s="38"/>
      <c r="E23" s="38"/>
      <c r="F23" s="38"/>
      <c r="G23" s="58"/>
      <c r="H23" s="22"/>
      <c r="I23" s="86"/>
      <c r="J23" s="86"/>
      <c r="K23" s="86"/>
      <c r="L23" s="86"/>
      <c r="M23" s="86"/>
      <c r="N23" s="86"/>
    </row>
    <row r="24" spans="1:14" s="1" customFormat="1" x14ac:dyDescent="0.25">
      <c r="A24" s="20"/>
      <c r="B24" s="38"/>
      <c r="C24" s="38"/>
      <c r="D24" s="38"/>
      <c r="E24" s="38"/>
      <c r="F24" s="38"/>
      <c r="G24" s="58"/>
      <c r="H24" s="22"/>
      <c r="I24" s="86"/>
      <c r="J24" s="86"/>
      <c r="K24" s="86"/>
      <c r="L24" s="86"/>
      <c r="M24" s="86"/>
      <c r="N24" s="86"/>
    </row>
    <row r="25" spans="1:14" s="1" customFormat="1" x14ac:dyDescent="0.25">
      <c r="A25" s="20"/>
      <c r="B25" s="38"/>
      <c r="C25" s="38"/>
      <c r="D25" s="38"/>
      <c r="E25" s="38"/>
      <c r="F25" s="38"/>
      <c r="G25" s="58"/>
      <c r="H25" s="22"/>
      <c r="I25" s="86"/>
      <c r="J25" s="86"/>
      <c r="K25" s="86"/>
      <c r="L25" s="86"/>
      <c r="M25" s="86"/>
      <c r="N25" s="86"/>
    </row>
    <row r="26" spans="1:14" s="1" customFormat="1" x14ac:dyDescent="0.25">
      <c r="A26" s="20"/>
      <c r="B26" s="38"/>
      <c r="C26" s="38"/>
      <c r="D26" s="38"/>
      <c r="E26" s="38"/>
      <c r="F26" s="38"/>
      <c r="G26" s="58"/>
      <c r="H26" s="22"/>
      <c r="I26" s="86"/>
      <c r="J26" s="86"/>
      <c r="K26" s="86"/>
      <c r="L26" s="86"/>
      <c r="M26" s="86"/>
      <c r="N26" s="86"/>
    </row>
    <row r="27" spans="1:14" s="1" customFormat="1" x14ac:dyDescent="0.25">
      <c r="A27" s="20"/>
      <c r="B27" s="38"/>
      <c r="C27" s="38"/>
      <c r="D27" s="38"/>
      <c r="E27" s="38"/>
      <c r="F27" s="38"/>
      <c r="G27" s="58"/>
      <c r="H27" s="22"/>
      <c r="I27" s="86"/>
      <c r="J27" s="86"/>
      <c r="K27" s="86"/>
      <c r="L27" s="86"/>
      <c r="M27" s="86"/>
      <c r="N27" s="86"/>
    </row>
    <row r="28" spans="1:14" s="1" customFormat="1" x14ac:dyDescent="0.25">
      <c r="A28" s="20"/>
      <c r="B28" s="38"/>
      <c r="C28" s="38"/>
      <c r="D28" s="38"/>
      <c r="E28" s="38"/>
      <c r="F28" s="38"/>
      <c r="G28" s="58"/>
      <c r="H28" s="22"/>
      <c r="I28" s="86"/>
      <c r="J28" s="86"/>
      <c r="K28" s="86"/>
      <c r="L28" s="86"/>
      <c r="M28" s="86"/>
      <c r="N28" s="86"/>
    </row>
    <row r="29" spans="1:14" s="1" customFormat="1" x14ac:dyDescent="0.25">
      <c r="A29" s="20"/>
      <c r="B29" s="38"/>
      <c r="C29" s="38"/>
      <c r="D29" s="38"/>
      <c r="E29" s="38"/>
      <c r="F29" s="38"/>
      <c r="G29" s="58"/>
      <c r="H29" s="22"/>
      <c r="I29" s="86"/>
      <c r="J29" s="86"/>
      <c r="K29" s="86"/>
      <c r="L29" s="86"/>
      <c r="M29" s="86"/>
      <c r="N29" s="86"/>
    </row>
    <row r="30" spans="1:14" s="1" customFormat="1" x14ac:dyDescent="0.25">
      <c r="A30" s="20"/>
      <c r="B30" s="38"/>
      <c r="C30" s="38"/>
      <c r="D30" s="38"/>
      <c r="E30" s="38"/>
      <c r="F30" s="38"/>
      <c r="G30" s="58"/>
      <c r="H30" s="22"/>
      <c r="I30" s="86"/>
      <c r="J30" s="86"/>
      <c r="K30" s="86"/>
      <c r="L30" s="86"/>
      <c r="M30" s="86"/>
      <c r="N30" s="86"/>
    </row>
  </sheetData>
  <mergeCells count="1">
    <mergeCell ref="A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zoomScale="130" zoomScaleNormal="130" workbookViewId="0">
      <selection activeCell="C15" sqref="C15"/>
    </sheetView>
  </sheetViews>
  <sheetFormatPr defaultRowHeight="15" x14ac:dyDescent="0.25"/>
  <cols>
    <col min="1" max="1" width="9.140625" style="22"/>
    <col min="2" max="2" width="25.5703125" style="22" customWidth="1"/>
    <col min="3" max="3" width="18.5703125" style="22" customWidth="1"/>
    <col min="4" max="4" width="10.42578125" style="22" customWidth="1"/>
    <col min="5" max="5" width="11.5703125" style="1" bestFit="1" customWidth="1"/>
    <col min="6" max="6" width="11.5703125" style="22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26" t="s">
        <v>4</v>
      </c>
      <c r="B1" s="26" t="s">
        <v>13</v>
      </c>
      <c r="C1" s="26" t="s">
        <v>10</v>
      </c>
      <c r="D1" s="26" t="s">
        <v>5</v>
      </c>
      <c r="E1" s="26" t="s">
        <v>6</v>
      </c>
      <c r="F1" s="26" t="s">
        <v>7</v>
      </c>
      <c r="G1" s="25" t="s">
        <v>8</v>
      </c>
      <c r="H1" s="25" t="s">
        <v>9</v>
      </c>
      <c r="I1"/>
      <c r="J1"/>
      <c r="L1" s="1"/>
      <c r="M1" s="1"/>
    </row>
    <row r="2" spans="1:13" ht="47.25" customHeight="1" x14ac:dyDescent="0.3">
      <c r="A2" s="27">
        <v>1</v>
      </c>
      <c r="B2" s="28" t="s">
        <v>46</v>
      </c>
      <c r="C2" s="29" t="s">
        <v>48</v>
      </c>
      <c r="D2" s="120">
        <f>42+25</f>
        <v>67</v>
      </c>
      <c r="E2" s="67">
        <v>31670</v>
      </c>
      <c r="F2" s="103">
        <v>34837</v>
      </c>
      <c r="G2" s="104">
        <v>844047360</v>
      </c>
      <c r="H2" s="105">
        <v>911571149</v>
      </c>
      <c r="I2" s="12"/>
      <c r="J2" s="13"/>
      <c r="K2" s="14"/>
      <c r="L2" s="8"/>
      <c r="M2" s="1"/>
    </row>
    <row r="3" spans="1:13" ht="43.5" customHeight="1" x14ac:dyDescent="0.3">
      <c r="A3" s="27">
        <v>2</v>
      </c>
      <c r="B3" s="28" t="s">
        <v>47</v>
      </c>
      <c r="C3" s="29" t="s">
        <v>49</v>
      </c>
      <c r="D3" s="120">
        <v>18</v>
      </c>
      <c r="E3" s="71">
        <v>11844</v>
      </c>
      <c r="F3" s="106">
        <v>13028</v>
      </c>
      <c r="G3" s="107">
        <v>0</v>
      </c>
      <c r="H3" s="108">
        <v>0</v>
      </c>
      <c r="I3" s="12"/>
      <c r="J3" s="13"/>
      <c r="K3" s="14"/>
      <c r="L3" s="8"/>
      <c r="M3" s="1"/>
    </row>
    <row r="4" spans="1:13" ht="24" customHeight="1" x14ac:dyDescent="0.25">
      <c r="A4" s="100" t="s">
        <v>50</v>
      </c>
      <c r="B4" s="101"/>
      <c r="C4" s="102"/>
      <c r="D4" s="30">
        <f>SUM(D2:D3)</f>
        <v>85</v>
      </c>
      <c r="E4" s="112">
        <f>SUM(E2:E3)</f>
        <v>43514</v>
      </c>
      <c r="F4" s="113">
        <f>SUM(F2:F3)</f>
        <v>47865</v>
      </c>
      <c r="G4" s="114">
        <f>SUM(G2:G3)</f>
        <v>844047360</v>
      </c>
      <c r="H4" s="114">
        <f>SUM(H2:H3)</f>
        <v>911571149</v>
      </c>
      <c r="I4" s="12"/>
      <c r="J4" s="13"/>
      <c r="K4" s="14"/>
      <c r="L4" s="8"/>
      <c r="M4" s="1"/>
    </row>
    <row r="5" spans="1:13" ht="54" customHeight="1" x14ac:dyDescent="0.3">
      <c r="A5" s="27">
        <v>3</v>
      </c>
      <c r="B5" s="28" t="s">
        <v>51</v>
      </c>
      <c r="C5" s="29" t="s">
        <v>54</v>
      </c>
      <c r="D5" s="115">
        <f>42+22</f>
        <v>64</v>
      </c>
      <c r="E5" s="116">
        <v>29985</v>
      </c>
      <c r="F5" s="117">
        <v>32984</v>
      </c>
      <c r="G5" s="118">
        <v>797286160</v>
      </c>
      <c r="H5" s="119">
        <v>861069052</v>
      </c>
      <c r="I5" s="12"/>
      <c r="J5" s="13"/>
      <c r="K5" s="14"/>
      <c r="L5" s="8"/>
      <c r="M5" s="1"/>
    </row>
    <row r="6" spans="1:13" ht="27" customHeight="1" x14ac:dyDescent="0.3">
      <c r="A6" s="27">
        <v>4</v>
      </c>
      <c r="B6" s="28" t="s">
        <v>52</v>
      </c>
      <c r="C6" s="29" t="s">
        <v>55</v>
      </c>
      <c r="D6" s="115">
        <v>18</v>
      </c>
      <c r="E6" s="116">
        <v>11664</v>
      </c>
      <c r="F6" s="117">
        <v>12830</v>
      </c>
      <c r="G6" s="107">
        <v>0</v>
      </c>
      <c r="H6" s="108">
        <v>0</v>
      </c>
      <c r="I6" s="12"/>
      <c r="J6" s="13"/>
      <c r="K6" s="14"/>
      <c r="L6" s="8"/>
      <c r="M6" s="1"/>
    </row>
    <row r="7" spans="1:13" ht="16.5" x14ac:dyDescent="0.25">
      <c r="A7" s="109" t="s">
        <v>53</v>
      </c>
      <c r="B7" s="110"/>
      <c r="C7" s="111"/>
      <c r="D7" s="30">
        <f t="shared" ref="D7:H7" si="0">SUM(D5:D6)</f>
        <v>82</v>
      </c>
      <c r="E7" s="112">
        <f t="shared" si="0"/>
        <v>41649</v>
      </c>
      <c r="F7" s="113">
        <f t="shared" si="0"/>
        <v>45814</v>
      </c>
      <c r="G7" s="114">
        <f t="shared" si="0"/>
        <v>797286160</v>
      </c>
      <c r="H7" s="114">
        <f t="shared" si="0"/>
        <v>861069052</v>
      </c>
      <c r="K7" s="1"/>
      <c r="L7" s="1"/>
      <c r="M7" s="1"/>
    </row>
    <row r="8" spans="1:13" x14ac:dyDescent="0.25">
      <c r="J8" s="3"/>
      <c r="K8" s="1"/>
      <c r="L8" s="1"/>
      <c r="M8" s="1"/>
    </row>
    <row r="9" spans="1:13" x14ac:dyDescent="0.25">
      <c r="J9" s="2"/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  <row r="14" spans="1:13" x14ac:dyDescent="0.25">
      <c r="K14" s="1"/>
      <c r="L14" s="1"/>
    </row>
    <row r="15" spans="1:13" x14ac:dyDescent="0.25">
      <c r="K15" s="1"/>
      <c r="L15" s="1"/>
    </row>
    <row r="16" spans="1:13" x14ac:dyDescent="0.25">
      <c r="K16" s="1"/>
      <c r="L16" s="1"/>
    </row>
  </sheetData>
  <mergeCells count="2">
    <mergeCell ref="A4:C4"/>
    <mergeCell ref="A7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72"/>
  <sheetViews>
    <sheetView zoomScaleNormal="100" workbookViewId="0">
      <selection activeCell="V14" sqref="V14"/>
    </sheetView>
  </sheetViews>
  <sheetFormatPr defaultRowHeight="15" x14ac:dyDescent="0.25"/>
  <sheetData>
    <row r="1" spans="2:27" ht="15.75" thickBot="1" x14ac:dyDescent="0.3"/>
    <row r="2" spans="2:27" ht="17.25" thickBot="1" x14ac:dyDescent="0.3">
      <c r="B2" s="7"/>
      <c r="W2" s="31"/>
      <c r="X2" s="31"/>
      <c r="Y2" s="31"/>
      <c r="Z2" s="6"/>
      <c r="AA2" s="5"/>
    </row>
    <row r="3" spans="2:27" ht="17.25" thickBot="1" x14ac:dyDescent="0.3">
      <c r="W3" s="31"/>
      <c r="X3" s="31"/>
      <c r="Y3" s="31"/>
      <c r="Z3" s="6"/>
      <c r="AA3" s="4"/>
    </row>
    <row r="4" spans="2:27" ht="17.25" thickBot="1" x14ac:dyDescent="0.3">
      <c r="W4" s="31"/>
      <c r="X4" s="31"/>
      <c r="Y4" s="31"/>
      <c r="Z4" s="6"/>
      <c r="AA4" s="5"/>
    </row>
    <row r="5" spans="2:27" ht="17.25" thickBot="1" x14ac:dyDescent="0.3">
      <c r="H5" s="32"/>
      <c r="I5" s="32"/>
      <c r="W5" s="31"/>
      <c r="X5" s="31"/>
      <c r="Y5" s="31"/>
      <c r="Z5" s="6"/>
      <c r="AA5" s="4"/>
    </row>
    <row r="6" spans="2:27" ht="17.25" thickBot="1" x14ac:dyDescent="0.3">
      <c r="S6" s="33"/>
      <c r="T6" s="33"/>
      <c r="U6" s="33"/>
      <c r="V6" s="33"/>
      <c r="W6" s="33"/>
      <c r="X6" s="31"/>
      <c r="Y6" s="31"/>
      <c r="Z6" s="6"/>
      <c r="AA6" s="5"/>
    </row>
    <row r="7" spans="2:27" ht="17.25" thickBot="1" x14ac:dyDescent="0.3">
      <c r="S7" s="34"/>
      <c r="T7" s="34"/>
      <c r="U7" s="34"/>
      <c r="V7" s="33"/>
      <c r="W7" s="33"/>
      <c r="X7" s="33"/>
      <c r="Y7" s="33"/>
      <c r="Z7" s="33"/>
      <c r="AA7" s="7"/>
    </row>
    <row r="8" spans="2:27" ht="17.25" thickBot="1" x14ac:dyDescent="0.3">
      <c r="S8" s="34"/>
      <c r="T8" s="34"/>
      <c r="U8" s="34"/>
      <c r="V8" s="15"/>
      <c r="W8" s="15"/>
      <c r="X8" s="15"/>
      <c r="Y8" s="6"/>
      <c r="Z8" s="15"/>
    </row>
    <row r="9" spans="2:27" ht="17.25" thickBot="1" x14ac:dyDescent="0.3">
      <c r="S9" s="34"/>
      <c r="T9" s="34"/>
      <c r="U9" s="34"/>
      <c r="V9" s="16"/>
      <c r="W9" s="16"/>
      <c r="X9" s="16"/>
      <c r="Y9" s="6"/>
      <c r="Z9" s="16"/>
    </row>
    <row r="10" spans="2:27" ht="17.25" thickBot="1" x14ac:dyDescent="0.3">
      <c r="S10" s="34"/>
      <c r="T10" s="34"/>
      <c r="U10" s="34"/>
      <c r="V10" s="15"/>
      <c r="W10" s="15"/>
      <c r="X10" s="15"/>
      <c r="Y10" s="6"/>
      <c r="Z10" s="15"/>
    </row>
    <row r="11" spans="2:27" ht="17.25" thickBot="1" x14ac:dyDescent="0.3">
      <c r="S11" s="34"/>
      <c r="T11" s="34"/>
      <c r="U11" s="34"/>
      <c r="V11" s="16"/>
      <c r="W11" s="16"/>
      <c r="X11" s="16"/>
      <c r="Y11" s="6"/>
      <c r="Z11" s="16"/>
    </row>
    <row r="12" spans="2:27" ht="17.25" thickBot="1" x14ac:dyDescent="0.3">
      <c r="S12" s="34"/>
      <c r="T12" s="34"/>
      <c r="U12" s="34"/>
      <c r="V12" s="15">
        <v>1</v>
      </c>
      <c r="W12" s="15" t="s">
        <v>14</v>
      </c>
      <c r="X12" s="15">
        <v>37.58</v>
      </c>
      <c r="Y12" s="6">
        <f t="shared" ref="Y12:Y14" si="0">X12*10.764</f>
        <v>404.51111999999995</v>
      </c>
      <c r="Z12" s="15">
        <v>98</v>
      </c>
    </row>
    <row r="13" spans="2:27" ht="17.25" thickBot="1" x14ac:dyDescent="0.3">
      <c r="S13" s="34"/>
      <c r="T13" s="34"/>
      <c r="U13" s="34"/>
      <c r="V13" s="15">
        <v>2</v>
      </c>
      <c r="W13" s="16" t="s">
        <v>16</v>
      </c>
      <c r="X13" s="16">
        <v>24.38</v>
      </c>
      <c r="Y13" s="6">
        <f t="shared" si="0"/>
        <v>262.42631999999998</v>
      </c>
      <c r="Z13" s="16">
        <v>2</v>
      </c>
    </row>
    <row r="14" spans="2:27" ht="17.25" thickBot="1" x14ac:dyDescent="0.3">
      <c r="S14" s="34"/>
      <c r="T14" s="34"/>
      <c r="U14" s="34"/>
      <c r="V14" s="15">
        <v>3</v>
      </c>
      <c r="W14" s="15" t="s">
        <v>14</v>
      </c>
      <c r="X14" s="15">
        <v>38.409999999999997</v>
      </c>
      <c r="Y14" s="6">
        <f t="shared" si="0"/>
        <v>413.44523999999996</v>
      </c>
      <c r="Z14" s="15">
        <v>20</v>
      </c>
    </row>
    <row r="15" spans="2:27" ht="17.25" thickBot="1" x14ac:dyDescent="0.3">
      <c r="S15" s="34"/>
      <c r="T15" s="34"/>
      <c r="U15" s="34"/>
      <c r="V15" s="6"/>
      <c r="W15" s="34"/>
      <c r="Z15" s="17">
        <f>SUM(Z8:Z14)</f>
        <v>120</v>
      </c>
    </row>
    <row r="16" spans="2:27" ht="17.25" thickBot="1" x14ac:dyDescent="0.3">
      <c r="S16" s="34"/>
      <c r="T16" s="34"/>
      <c r="U16" s="34"/>
      <c r="V16" s="6"/>
      <c r="W16" s="34"/>
    </row>
    <row r="17" spans="19:23" ht="17.25" thickBot="1" x14ac:dyDescent="0.3">
      <c r="S17" s="34"/>
      <c r="T17" s="34"/>
      <c r="U17" s="34"/>
      <c r="V17" s="6"/>
      <c r="W17" s="34"/>
    </row>
    <row r="18" spans="19:23" ht="17.25" thickBot="1" x14ac:dyDescent="0.3">
      <c r="S18" s="34"/>
      <c r="T18" s="34"/>
      <c r="U18" s="34"/>
      <c r="V18" s="6"/>
      <c r="W18" s="34"/>
    </row>
    <row r="19" spans="19:23" ht="17.25" thickBot="1" x14ac:dyDescent="0.3">
      <c r="S19" s="34"/>
      <c r="T19" s="34"/>
      <c r="U19" s="34"/>
      <c r="V19" s="6"/>
      <c r="W19" s="34"/>
    </row>
    <row r="20" spans="19:23" ht="17.25" thickBot="1" x14ac:dyDescent="0.3">
      <c r="S20" s="34"/>
      <c r="T20" s="34"/>
      <c r="U20" s="34"/>
      <c r="V20" s="6"/>
      <c r="W20" s="34"/>
    </row>
    <row r="21" spans="19:23" ht="17.25" thickBot="1" x14ac:dyDescent="0.3">
      <c r="S21" s="34"/>
      <c r="T21" s="34"/>
      <c r="U21" s="34"/>
      <c r="V21" s="6"/>
      <c r="W21" s="34"/>
    </row>
    <row r="22" spans="19:23" ht="17.25" thickBot="1" x14ac:dyDescent="0.3">
      <c r="S22" s="34"/>
      <c r="T22" s="34"/>
      <c r="U22" s="34"/>
      <c r="V22" s="6"/>
      <c r="W22" s="34"/>
    </row>
    <row r="23" spans="19:23" ht="17.25" thickBot="1" x14ac:dyDescent="0.3">
      <c r="S23" s="34"/>
      <c r="T23" s="34"/>
      <c r="U23" s="34"/>
      <c r="V23" s="6"/>
      <c r="W23" s="34"/>
    </row>
    <row r="35" spans="2:23" x14ac:dyDescent="0.25">
      <c r="B35" s="7"/>
    </row>
    <row r="38" spans="2:23" ht="15.75" thickBot="1" x14ac:dyDescent="0.3"/>
    <row r="39" spans="2:23" ht="17.25" thickBot="1" x14ac:dyDescent="0.3">
      <c r="S39" s="33"/>
      <c r="T39" s="33"/>
      <c r="U39" s="33"/>
      <c r="V39" s="33"/>
      <c r="W39" s="33"/>
    </row>
    <row r="40" spans="2:23" ht="17.25" thickBot="1" x14ac:dyDescent="0.3">
      <c r="S40" s="34"/>
      <c r="T40" s="34"/>
      <c r="U40" s="34"/>
      <c r="V40" s="6"/>
      <c r="W40" s="34"/>
    </row>
    <row r="41" spans="2:23" ht="17.25" thickBot="1" x14ac:dyDescent="0.3">
      <c r="S41" s="34"/>
      <c r="T41" s="34"/>
      <c r="U41" s="34"/>
      <c r="V41" s="6"/>
      <c r="W41" s="34"/>
    </row>
    <row r="42" spans="2:23" ht="17.25" thickBot="1" x14ac:dyDescent="0.3">
      <c r="S42" s="34"/>
      <c r="T42" s="34"/>
      <c r="U42" s="34"/>
      <c r="V42" s="6"/>
      <c r="W42" s="34"/>
    </row>
    <row r="43" spans="2:23" ht="17.25" thickBot="1" x14ac:dyDescent="0.3">
      <c r="S43" s="34"/>
      <c r="T43" s="34"/>
      <c r="U43" s="34"/>
      <c r="V43" s="6"/>
      <c r="W43" s="34"/>
    </row>
    <row r="59" spans="2:22" x14ac:dyDescent="0.25">
      <c r="B59" s="7"/>
    </row>
    <row r="63" spans="2:22" ht="15.75" thickBot="1" x14ac:dyDescent="0.3"/>
    <row r="64" spans="2:22" ht="15.75" thickBot="1" x14ac:dyDescent="0.3">
      <c r="R64" s="35"/>
      <c r="S64" s="36"/>
      <c r="T64" s="36"/>
      <c r="U64" s="36"/>
      <c r="V64" s="37"/>
    </row>
    <row r="65" spans="18:22" ht="17.25" thickBot="1" x14ac:dyDescent="0.3">
      <c r="R65" s="33"/>
      <c r="S65" s="33"/>
      <c r="T65" s="33"/>
      <c r="U65" s="33"/>
      <c r="V65" s="33"/>
    </row>
    <row r="66" spans="18:22" ht="17.25" thickBot="1" x14ac:dyDescent="0.3">
      <c r="R66" s="34"/>
      <c r="S66" s="34"/>
      <c r="T66" s="34"/>
      <c r="U66" s="6"/>
      <c r="V66" s="34"/>
    </row>
    <row r="67" spans="18:22" ht="17.25" thickBot="1" x14ac:dyDescent="0.3">
      <c r="R67" s="34"/>
      <c r="S67" s="34"/>
      <c r="T67" s="34"/>
      <c r="U67" s="6"/>
      <c r="V67" s="34"/>
    </row>
    <row r="68" spans="18:22" ht="17.25" thickBot="1" x14ac:dyDescent="0.3">
      <c r="R68" s="34"/>
      <c r="S68" s="34"/>
      <c r="T68" s="34"/>
      <c r="U68" s="6"/>
      <c r="V68" s="34"/>
    </row>
    <row r="69" spans="18:22" ht="17.25" thickBot="1" x14ac:dyDescent="0.3">
      <c r="R69" s="34"/>
      <c r="S69" s="34"/>
      <c r="T69" s="34"/>
      <c r="U69" s="6"/>
      <c r="V69" s="34"/>
    </row>
    <row r="70" spans="18:22" ht="17.25" thickBot="1" x14ac:dyDescent="0.3">
      <c r="R70" s="34"/>
      <c r="S70" s="34"/>
      <c r="T70" s="34"/>
      <c r="U70" s="6"/>
      <c r="V70" s="34"/>
    </row>
    <row r="71" spans="18:22" ht="17.25" thickBot="1" x14ac:dyDescent="0.3">
      <c r="R71" s="34"/>
      <c r="S71" s="34"/>
      <c r="T71" s="34"/>
      <c r="U71" s="6"/>
      <c r="V71" s="34"/>
    </row>
    <row r="72" spans="18:22" ht="17.25" thickBot="1" x14ac:dyDescent="0.3">
      <c r="R72" s="34"/>
      <c r="S72" s="34"/>
      <c r="T72" s="34"/>
      <c r="U72" s="6"/>
      <c r="V72" s="34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3"/>
  <sheetViews>
    <sheetView topLeftCell="I7" zoomScale="175" zoomScaleNormal="175" workbookViewId="0">
      <selection activeCell="R7" sqref="R7"/>
    </sheetView>
  </sheetViews>
  <sheetFormatPr defaultRowHeight="15" x14ac:dyDescent="0.25"/>
  <cols>
    <col min="1" max="1" width="14" customWidth="1"/>
    <col min="2" max="2" width="5" style="12" customWidth="1"/>
    <col min="3" max="3" width="7" style="41" customWidth="1"/>
    <col min="4" max="7" width="6.7109375" style="12" customWidth="1"/>
    <col min="8" max="8" width="9.140625" style="12"/>
    <col min="9" max="10" width="9.140625" style="12" customWidth="1"/>
    <col min="11" max="11" width="10.140625" style="39" customWidth="1"/>
    <col min="12" max="12" width="14.42578125" style="41" customWidth="1"/>
    <col min="13" max="13" width="4.140625" style="12" customWidth="1"/>
    <col min="14" max="15" width="9.140625" style="41"/>
    <col min="16" max="17" width="9.140625" style="12"/>
    <col min="18" max="19" width="9.140625" style="41"/>
  </cols>
  <sheetData>
    <row r="1" spans="1:20" x14ac:dyDescent="0.25">
      <c r="A1" s="42" t="s">
        <v>17</v>
      </c>
      <c r="B1" s="43"/>
      <c r="C1" s="44"/>
      <c r="D1" s="43" t="s">
        <v>31</v>
      </c>
      <c r="E1" s="43"/>
      <c r="F1" s="43" t="s">
        <v>32</v>
      </c>
      <c r="G1" s="43"/>
      <c r="H1" s="43"/>
      <c r="I1" s="43" t="s">
        <v>3</v>
      </c>
      <c r="J1" s="43"/>
      <c r="K1" s="45"/>
      <c r="L1" s="47" t="s">
        <v>20</v>
      </c>
      <c r="M1" s="43"/>
      <c r="N1" s="44"/>
      <c r="O1" s="44"/>
      <c r="P1" s="43"/>
      <c r="Q1" s="43"/>
      <c r="R1" s="44"/>
      <c r="S1" s="44"/>
      <c r="T1" s="46"/>
    </row>
    <row r="2" spans="1:20" x14ac:dyDescent="0.25">
      <c r="A2" s="50" t="s">
        <v>18</v>
      </c>
      <c r="B2" s="51">
        <v>1</v>
      </c>
      <c r="C2" s="52" t="s">
        <v>19</v>
      </c>
      <c r="D2" s="51">
        <v>2.74</v>
      </c>
      <c r="E2" s="67">
        <f>D2*10.764</f>
        <v>29.493359999999999</v>
      </c>
      <c r="F2" s="54">
        <v>57.55</v>
      </c>
      <c r="G2" s="67">
        <f>F2*10.764</f>
        <v>619.46819999999991</v>
      </c>
      <c r="H2" s="54">
        <f>D2+F2</f>
        <v>60.29</v>
      </c>
      <c r="I2" s="67">
        <f>H2*10.764</f>
        <v>648.96155999999996</v>
      </c>
      <c r="J2" s="68"/>
      <c r="K2" s="45"/>
      <c r="L2" s="47" t="s">
        <v>18</v>
      </c>
      <c r="M2" s="43">
        <v>1</v>
      </c>
      <c r="N2" s="44" t="s">
        <v>19</v>
      </c>
      <c r="O2" s="43">
        <v>2.74</v>
      </c>
      <c r="P2" s="48">
        <f>O2*10.764</f>
        <v>29.493359999999999</v>
      </c>
      <c r="Q2" s="43">
        <v>57.53</v>
      </c>
      <c r="R2" s="61">
        <f>Q2*10.764</f>
        <v>619.25292000000002</v>
      </c>
      <c r="S2" s="44">
        <f>Q2+O2</f>
        <v>60.27</v>
      </c>
      <c r="T2" s="74">
        <f>S2*10.764</f>
        <v>648.74627999999996</v>
      </c>
    </row>
    <row r="3" spans="1:20" x14ac:dyDescent="0.25">
      <c r="A3" s="55"/>
      <c r="B3" s="51">
        <v>2</v>
      </c>
      <c r="C3" s="52" t="s">
        <v>19</v>
      </c>
      <c r="D3" s="51">
        <v>2.74</v>
      </c>
      <c r="E3" s="67">
        <f>D3*10.764</f>
        <v>29.493359999999999</v>
      </c>
      <c r="F3" s="54">
        <v>57.49</v>
      </c>
      <c r="G3" s="67">
        <f t="shared" ref="G3:G4" si="0">F3*10.764</f>
        <v>618.82236</v>
      </c>
      <c r="H3" s="51">
        <v>60.23</v>
      </c>
      <c r="I3" s="67">
        <f t="shared" ref="I3:I11" si="1">H3*10.764</f>
        <v>648.31571999999994</v>
      </c>
      <c r="J3" s="68"/>
      <c r="K3" s="45"/>
      <c r="L3" s="44"/>
      <c r="M3" s="43">
        <v>2</v>
      </c>
      <c r="N3" s="44" t="s">
        <v>19</v>
      </c>
      <c r="O3" s="43">
        <v>2.74</v>
      </c>
      <c r="P3" s="48">
        <f t="shared" ref="P3:P16" si="2">O3*10.764</f>
        <v>29.493359999999999</v>
      </c>
      <c r="Q3" s="43">
        <v>57.49</v>
      </c>
      <c r="R3" s="61">
        <f t="shared" ref="R3:R16" si="3">Q3*10.764</f>
        <v>618.82236</v>
      </c>
      <c r="S3" s="44">
        <f t="shared" ref="S3:S7" si="4">Q3+O3</f>
        <v>60.230000000000004</v>
      </c>
      <c r="T3" s="74">
        <f t="shared" ref="T3:T7" si="5">S3*10.764</f>
        <v>648.31572000000006</v>
      </c>
    </row>
    <row r="4" spans="1:20" x14ac:dyDescent="0.25">
      <c r="A4" s="50"/>
      <c r="B4" s="51">
        <v>3</v>
      </c>
      <c r="C4" s="52" t="s">
        <v>19</v>
      </c>
      <c r="D4" s="51">
        <v>0</v>
      </c>
      <c r="E4" s="67">
        <v>0</v>
      </c>
      <c r="F4" s="51">
        <v>52.9</v>
      </c>
      <c r="G4" s="67">
        <f t="shared" si="0"/>
        <v>569.41559999999993</v>
      </c>
      <c r="H4" s="51">
        <v>52.9</v>
      </c>
      <c r="I4" s="67">
        <f t="shared" si="1"/>
        <v>569.41559999999993</v>
      </c>
      <c r="J4" s="68"/>
      <c r="K4" s="45"/>
      <c r="L4" s="47"/>
      <c r="M4" s="43">
        <v>3</v>
      </c>
      <c r="N4" s="44" t="s">
        <v>19</v>
      </c>
      <c r="O4" s="43">
        <v>0</v>
      </c>
      <c r="P4" s="48">
        <f t="shared" si="2"/>
        <v>0</v>
      </c>
      <c r="Q4" s="43">
        <v>52.9</v>
      </c>
      <c r="R4" s="61">
        <f t="shared" si="3"/>
        <v>569.41559999999993</v>
      </c>
      <c r="S4" s="44">
        <f t="shared" si="4"/>
        <v>52.9</v>
      </c>
      <c r="T4" s="74">
        <f t="shared" si="5"/>
        <v>569.41559999999993</v>
      </c>
    </row>
    <row r="5" spans="1:20" x14ac:dyDescent="0.25">
      <c r="A5" s="46"/>
      <c r="B5" s="43"/>
      <c r="C5" s="44"/>
      <c r="D5" s="43"/>
      <c r="E5" s="43"/>
      <c r="F5" s="43"/>
      <c r="G5" s="43"/>
      <c r="H5" s="43"/>
      <c r="I5" s="43"/>
      <c r="J5" s="43"/>
      <c r="K5" s="45"/>
      <c r="L5" s="44"/>
      <c r="M5" s="43">
        <v>4</v>
      </c>
      <c r="N5" s="44" t="s">
        <v>15</v>
      </c>
      <c r="O5" s="43">
        <v>0</v>
      </c>
      <c r="P5" s="48">
        <f t="shared" si="2"/>
        <v>0</v>
      </c>
      <c r="Q5" s="43">
        <v>36.369999999999997</v>
      </c>
      <c r="R5" s="61">
        <f t="shared" si="3"/>
        <v>391.48667999999992</v>
      </c>
      <c r="S5" s="44">
        <f>Q5+O5</f>
        <v>36.369999999999997</v>
      </c>
      <c r="T5" s="74">
        <f>S5*10.764</f>
        <v>391.48667999999992</v>
      </c>
    </row>
    <row r="6" spans="1:20" ht="27" x14ac:dyDescent="0.25">
      <c r="A6" s="56" t="s">
        <v>25</v>
      </c>
      <c r="B6" s="51">
        <v>1</v>
      </c>
      <c r="C6" s="52" t="s">
        <v>19</v>
      </c>
      <c r="D6" s="51">
        <v>2.74</v>
      </c>
      <c r="E6" s="67">
        <f>D6*10.764</f>
        <v>29.493359999999999</v>
      </c>
      <c r="F6" s="54">
        <v>57.55</v>
      </c>
      <c r="G6" s="67">
        <f>F6*10.764</f>
        <v>619.46819999999991</v>
      </c>
      <c r="H6" s="54">
        <f t="shared" ref="H6:H11" si="6">D6+F6</f>
        <v>60.29</v>
      </c>
      <c r="I6" s="67">
        <f t="shared" si="1"/>
        <v>648.96155999999996</v>
      </c>
      <c r="J6" s="69"/>
      <c r="K6" s="45"/>
      <c r="L6" s="44"/>
      <c r="M6" s="43">
        <v>5</v>
      </c>
      <c r="N6" s="44" t="s">
        <v>15</v>
      </c>
      <c r="O6" s="43">
        <v>0</v>
      </c>
      <c r="P6" s="48">
        <f t="shared" si="2"/>
        <v>0</v>
      </c>
      <c r="Q6" s="43">
        <v>36.9</v>
      </c>
      <c r="R6" s="61">
        <f t="shared" si="3"/>
        <v>397.19159999999994</v>
      </c>
      <c r="S6" s="44">
        <f t="shared" si="4"/>
        <v>36.9</v>
      </c>
      <c r="T6" s="74">
        <f t="shared" si="5"/>
        <v>397.19159999999994</v>
      </c>
    </row>
    <row r="7" spans="1:20" x14ac:dyDescent="0.25">
      <c r="A7" s="55"/>
      <c r="B7" s="51">
        <v>2</v>
      </c>
      <c r="C7" s="52" t="s">
        <v>19</v>
      </c>
      <c r="D7" s="51">
        <v>2.74</v>
      </c>
      <c r="E7" s="67">
        <f>D7*10.764</f>
        <v>29.493359999999999</v>
      </c>
      <c r="F7" s="54">
        <v>57.49</v>
      </c>
      <c r="G7" s="67">
        <f t="shared" ref="G7:G11" si="7">F7*10.764</f>
        <v>618.82236</v>
      </c>
      <c r="H7" s="54">
        <f t="shared" si="6"/>
        <v>60.230000000000004</v>
      </c>
      <c r="I7" s="67">
        <f t="shared" si="1"/>
        <v>648.31572000000006</v>
      </c>
      <c r="J7" s="69"/>
      <c r="K7" s="45"/>
      <c r="L7" s="44"/>
      <c r="M7" s="43">
        <v>6</v>
      </c>
      <c r="N7" s="44" t="s">
        <v>15</v>
      </c>
      <c r="O7" s="43">
        <v>0</v>
      </c>
      <c r="P7" s="48">
        <f t="shared" si="2"/>
        <v>0</v>
      </c>
      <c r="Q7" s="43">
        <v>36.799999999999997</v>
      </c>
      <c r="R7" s="61">
        <f t="shared" si="3"/>
        <v>396.11519999999996</v>
      </c>
      <c r="S7" s="44">
        <f t="shared" si="4"/>
        <v>36.799999999999997</v>
      </c>
      <c r="T7" s="74">
        <f t="shared" si="5"/>
        <v>396.11519999999996</v>
      </c>
    </row>
    <row r="8" spans="1:20" x14ac:dyDescent="0.25">
      <c r="A8" s="50"/>
      <c r="B8" s="51">
        <v>3</v>
      </c>
      <c r="C8" s="52" t="s">
        <v>19</v>
      </c>
      <c r="D8" s="51">
        <v>0</v>
      </c>
      <c r="E8" s="67">
        <v>0</v>
      </c>
      <c r="F8" s="51">
        <v>52.9</v>
      </c>
      <c r="G8" s="67">
        <f t="shared" si="7"/>
        <v>569.41559999999993</v>
      </c>
      <c r="H8" s="54">
        <f t="shared" si="6"/>
        <v>52.9</v>
      </c>
      <c r="I8" s="67">
        <f t="shared" si="1"/>
        <v>569.41559999999993</v>
      </c>
      <c r="J8" s="69"/>
      <c r="K8" s="45"/>
      <c r="L8" s="44"/>
      <c r="M8" s="43"/>
      <c r="N8" s="44"/>
      <c r="O8" s="43"/>
      <c r="P8" s="48"/>
      <c r="Q8" s="43"/>
      <c r="R8" s="60"/>
      <c r="S8" s="44"/>
      <c r="T8" s="74"/>
    </row>
    <row r="9" spans="1:20" ht="27" x14ac:dyDescent="0.25">
      <c r="A9" s="55"/>
      <c r="B9" s="51">
        <v>4</v>
      </c>
      <c r="C9" s="52" t="s">
        <v>15</v>
      </c>
      <c r="D9" s="51">
        <v>0</v>
      </c>
      <c r="E9" s="67">
        <v>0</v>
      </c>
      <c r="F9" s="51">
        <v>36.369999999999997</v>
      </c>
      <c r="G9" s="67">
        <f t="shared" si="7"/>
        <v>391.48667999999992</v>
      </c>
      <c r="H9" s="54">
        <f t="shared" si="6"/>
        <v>36.369999999999997</v>
      </c>
      <c r="I9" s="67">
        <f t="shared" si="1"/>
        <v>391.48667999999992</v>
      </c>
      <c r="J9" s="69"/>
      <c r="K9" s="45"/>
      <c r="L9" s="59" t="s">
        <v>21</v>
      </c>
      <c r="M9" s="43">
        <v>1</v>
      </c>
      <c r="N9" s="44" t="s">
        <v>19</v>
      </c>
      <c r="O9" s="43">
        <v>2.74</v>
      </c>
      <c r="P9" s="48">
        <f t="shared" si="2"/>
        <v>29.493359999999999</v>
      </c>
      <c r="Q9" s="43">
        <v>57.53</v>
      </c>
      <c r="R9" s="61">
        <f t="shared" si="3"/>
        <v>619.25292000000002</v>
      </c>
      <c r="S9" s="43">
        <f>Q9+O9</f>
        <v>60.27</v>
      </c>
      <c r="T9" s="62">
        <f>S9*10.764</f>
        <v>648.74627999999996</v>
      </c>
    </row>
    <row r="10" spans="1:20" x14ac:dyDescent="0.25">
      <c r="A10" s="55"/>
      <c r="B10" s="51">
        <v>5</v>
      </c>
      <c r="C10" s="52" t="s">
        <v>15</v>
      </c>
      <c r="D10" s="51">
        <v>0</v>
      </c>
      <c r="E10" s="67">
        <v>0</v>
      </c>
      <c r="F10" s="51">
        <v>36.9</v>
      </c>
      <c r="G10" s="67">
        <f t="shared" si="7"/>
        <v>397.19159999999994</v>
      </c>
      <c r="H10" s="54">
        <f t="shared" si="6"/>
        <v>36.9</v>
      </c>
      <c r="I10" s="67">
        <f t="shared" si="1"/>
        <v>397.19159999999994</v>
      </c>
      <c r="J10" s="69"/>
      <c r="K10" s="45"/>
      <c r="L10" s="44"/>
      <c r="M10" s="43">
        <v>2</v>
      </c>
      <c r="N10" s="44" t="s">
        <v>19</v>
      </c>
      <c r="O10" s="43">
        <v>2.74</v>
      </c>
      <c r="P10" s="48">
        <f t="shared" si="2"/>
        <v>29.493359999999999</v>
      </c>
      <c r="Q10" s="43">
        <v>57.49</v>
      </c>
      <c r="R10" s="61">
        <f t="shared" si="3"/>
        <v>618.82236</v>
      </c>
      <c r="S10" s="43">
        <f t="shared" ref="S10:S14" si="8">Q10+O10</f>
        <v>60.230000000000004</v>
      </c>
      <c r="T10" s="62">
        <f t="shared" ref="T10:T14" si="9">S10*10.764</f>
        <v>648.31572000000006</v>
      </c>
    </row>
    <row r="11" spans="1:20" ht="17.25" customHeight="1" x14ac:dyDescent="0.25">
      <c r="A11" s="55"/>
      <c r="B11" s="51">
        <v>6</v>
      </c>
      <c r="C11" s="52" t="s">
        <v>15</v>
      </c>
      <c r="D11" s="51">
        <v>0</v>
      </c>
      <c r="E11" s="67">
        <v>0</v>
      </c>
      <c r="F11" s="51">
        <v>36.799999999999997</v>
      </c>
      <c r="G11" s="67">
        <f t="shared" si="7"/>
        <v>396.11519999999996</v>
      </c>
      <c r="H11" s="54">
        <f t="shared" si="6"/>
        <v>36.799999999999997</v>
      </c>
      <c r="I11" s="67">
        <f t="shared" si="1"/>
        <v>396.11519999999996</v>
      </c>
      <c r="J11" s="69"/>
      <c r="K11" s="45"/>
      <c r="L11" s="47"/>
      <c r="M11" s="43">
        <v>3</v>
      </c>
      <c r="N11" s="44" t="s">
        <v>19</v>
      </c>
      <c r="O11" s="43"/>
      <c r="P11" s="48">
        <f t="shared" si="2"/>
        <v>0</v>
      </c>
      <c r="Q11" s="43">
        <v>52.9</v>
      </c>
      <c r="R11" s="61">
        <f t="shared" si="3"/>
        <v>569.41559999999993</v>
      </c>
      <c r="S11" s="43">
        <f t="shared" si="8"/>
        <v>52.9</v>
      </c>
      <c r="T11" s="62">
        <f t="shared" si="9"/>
        <v>569.41559999999993</v>
      </c>
    </row>
    <row r="12" spans="1:20" x14ac:dyDescent="0.25">
      <c r="A12" s="46"/>
      <c r="B12" s="43"/>
      <c r="C12" s="44"/>
      <c r="D12" s="43"/>
      <c r="E12" s="43"/>
      <c r="F12" s="43"/>
      <c r="G12" s="43"/>
      <c r="H12" s="43"/>
      <c r="I12" s="43"/>
      <c r="J12" s="43"/>
      <c r="K12" s="45"/>
      <c r="L12" s="44"/>
      <c r="M12" s="43">
        <v>4</v>
      </c>
      <c r="N12" s="44" t="s">
        <v>15</v>
      </c>
      <c r="O12" s="43"/>
      <c r="P12" s="48">
        <f t="shared" si="2"/>
        <v>0</v>
      </c>
      <c r="Q12" s="43">
        <v>36.369999999999997</v>
      </c>
      <c r="R12" s="61">
        <f t="shared" si="3"/>
        <v>391.48667999999992</v>
      </c>
      <c r="S12" s="43">
        <f t="shared" si="8"/>
        <v>36.369999999999997</v>
      </c>
      <c r="T12" s="62">
        <f t="shared" si="9"/>
        <v>391.48667999999992</v>
      </c>
    </row>
    <row r="13" spans="1:20" x14ac:dyDescent="0.25">
      <c r="A13" s="46"/>
      <c r="B13" s="43"/>
      <c r="C13" s="44"/>
      <c r="D13" s="43"/>
      <c r="E13" s="43"/>
      <c r="F13" s="43"/>
      <c r="G13" s="43"/>
      <c r="H13" s="43"/>
      <c r="I13" s="43"/>
      <c r="J13" s="43"/>
      <c r="K13" s="45"/>
      <c r="L13" s="44"/>
      <c r="M13" s="43">
        <v>5</v>
      </c>
      <c r="N13" s="44" t="s">
        <v>15</v>
      </c>
      <c r="O13" s="43"/>
      <c r="P13" s="48">
        <f t="shared" si="2"/>
        <v>0</v>
      </c>
      <c r="Q13" s="43">
        <v>36.9</v>
      </c>
      <c r="R13" s="61">
        <f t="shared" si="3"/>
        <v>397.19159999999994</v>
      </c>
      <c r="S13" s="43">
        <f t="shared" si="8"/>
        <v>36.9</v>
      </c>
      <c r="T13" s="62">
        <f t="shared" si="9"/>
        <v>397.19159999999994</v>
      </c>
    </row>
    <row r="14" spans="1:20" x14ac:dyDescent="0.25">
      <c r="A14" s="50" t="s">
        <v>22</v>
      </c>
      <c r="B14" s="51">
        <v>1</v>
      </c>
      <c r="C14" s="52" t="s">
        <v>23</v>
      </c>
      <c r="D14" s="51">
        <v>2.74</v>
      </c>
      <c r="E14" s="67">
        <f>D14*10.764</f>
        <v>29.493359999999999</v>
      </c>
      <c r="F14" s="54">
        <v>74.260000000000005</v>
      </c>
      <c r="G14" s="67">
        <f t="shared" ref="G14" si="10">F14*10.764</f>
        <v>799.33464000000004</v>
      </c>
      <c r="H14" s="54">
        <f t="shared" ref="H14" si="11">D14+F14</f>
        <v>77</v>
      </c>
      <c r="I14" s="67">
        <f t="shared" ref="I14" si="12">H14*10.764</f>
        <v>828.82799999999997</v>
      </c>
      <c r="J14" s="69"/>
      <c r="K14" s="45"/>
      <c r="L14" s="44"/>
      <c r="M14" s="43">
        <v>6</v>
      </c>
      <c r="N14" s="44" t="s">
        <v>15</v>
      </c>
      <c r="O14" s="43"/>
      <c r="P14" s="48">
        <f t="shared" si="2"/>
        <v>0</v>
      </c>
      <c r="Q14" s="43">
        <v>36.799999999999997</v>
      </c>
      <c r="R14" s="61">
        <f t="shared" si="3"/>
        <v>396.11519999999996</v>
      </c>
      <c r="S14" s="43">
        <f t="shared" si="8"/>
        <v>36.799999999999997</v>
      </c>
      <c r="T14" s="62">
        <f t="shared" si="9"/>
        <v>396.11519999999996</v>
      </c>
    </row>
    <row r="15" spans="1:20" x14ac:dyDescent="0.25">
      <c r="A15" s="55"/>
      <c r="B15" s="51">
        <v>2</v>
      </c>
      <c r="C15" s="65" t="s">
        <v>24</v>
      </c>
      <c r="D15" s="65"/>
      <c r="E15" s="65"/>
      <c r="F15" s="65"/>
      <c r="G15" s="65"/>
      <c r="H15" s="65"/>
      <c r="I15" s="65"/>
      <c r="J15" s="70"/>
      <c r="K15" s="45"/>
      <c r="L15" s="44"/>
      <c r="M15" s="43"/>
      <c r="N15" s="44"/>
      <c r="O15" s="43"/>
      <c r="P15" s="48"/>
      <c r="Q15" s="43"/>
      <c r="R15" s="61"/>
      <c r="S15" s="44"/>
      <c r="T15" s="74"/>
    </row>
    <row r="16" spans="1:20" x14ac:dyDescent="0.25">
      <c r="A16" s="50"/>
      <c r="B16" s="51">
        <v>3</v>
      </c>
      <c r="C16" s="65"/>
      <c r="D16" s="65"/>
      <c r="E16" s="65"/>
      <c r="F16" s="65"/>
      <c r="G16" s="65"/>
      <c r="H16" s="65"/>
      <c r="I16" s="65"/>
      <c r="J16" s="70"/>
      <c r="K16" s="45"/>
      <c r="L16" s="42" t="s">
        <v>22</v>
      </c>
      <c r="M16" s="43">
        <v>1</v>
      </c>
      <c r="N16" s="44" t="s">
        <v>23</v>
      </c>
      <c r="O16" s="43">
        <v>2.74</v>
      </c>
      <c r="P16" s="48">
        <f t="shared" si="2"/>
        <v>29.493359999999999</v>
      </c>
      <c r="Q16" s="43">
        <v>74.260000000000005</v>
      </c>
      <c r="R16" s="61">
        <f t="shared" si="3"/>
        <v>799.33464000000004</v>
      </c>
      <c r="S16" s="45">
        <f>O16+Q16</f>
        <v>77</v>
      </c>
      <c r="T16" s="62">
        <f>S16*10.764</f>
        <v>828.82799999999997</v>
      </c>
    </row>
    <row r="17" spans="1:20" x14ac:dyDescent="0.25">
      <c r="A17" s="55"/>
      <c r="B17" s="51">
        <v>4</v>
      </c>
      <c r="C17" s="52" t="s">
        <v>15</v>
      </c>
      <c r="D17" s="51">
        <v>0</v>
      </c>
      <c r="E17" s="51">
        <v>0</v>
      </c>
      <c r="F17" s="51">
        <v>36.369999999999997</v>
      </c>
      <c r="G17" s="67">
        <f t="shared" ref="G17" si="13">F17*10.764</f>
        <v>391.48667999999992</v>
      </c>
      <c r="H17" s="54">
        <f t="shared" ref="H17:H19" si="14">D17+F17</f>
        <v>36.369999999999997</v>
      </c>
      <c r="I17" s="67">
        <f t="shared" ref="I17:I19" si="15">H17*10.764</f>
        <v>391.48667999999992</v>
      </c>
      <c r="J17" s="69"/>
      <c r="K17" s="45"/>
      <c r="L17" s="46"/>
      <c r="M17" s="43">
        <v>2</v>
      </c>
      <c r="N17" s="66" t="s">
        <v>24</v>
      </c>
      <c r="O17" s="66"/>
      <c r="P17" s="66"/>
      <c r="Q17" s="66"/>
      <c r="R17" s="66"/>
      <c r="S17" s="66"/>
      <c r="T17" s="66"/>
    </row>
    <row r="18" spans="1:20" x14ac:dyDescent="0.25">
      <c r="A18" s="50"/>
      <c r="B18" s="51">
        <v>5</v>
      </c>
      <c r="C18" s="52" t="s">
        <v>15</v>
      </c>
      <c r="D18" s="51">
        <v>0</v>
      </c>
      <c r="E18" s="51">
        <v>0</v>
      </c>
      <c r="F18" s="51">
        <v>36.9</v>
      </c>
      <c r="G18" s="67">
        <f t="shared" ref="G18" si="16">F18*10.764</f>
        <v>397.19159999999994</v>
      </c>
      <c r="H18" s="54">
        <f t="shared" si="14"/>
        <v>36.9</v>
      </c>
      <c r="I18" s="67">
        <f t="shared" si="15"/>
        <v>397.19159999999994</v>
      </c>
      <c r="J18" s="69"/>
      <c r="K18" s="45"/>
      <c r="L18" s="42"/>
      <c r="M18" s="43">
        <v>3</v>
      </c>
      <c r="N18" s="66"/>
      <c r="O18" s="66"/>
      <c r="P18" s="66"/>
      <c r="Q18" s="66"/>
      <c r="R18" s="66"/>
      <c r="S18" s="66"/>
      <c r="T18" s="66"/>
    </row>
    <row r="19" spans="1:20" x14ac:dyDescent="0.25">
      <c r="A19" s="55"/>
      <c r="B19" s="51">
        <v>6</v>
      </c>
      <c r="C19" s="52" t="s">
        <v>15</v>
      </c>
      <c r="D19" s="51">
        <v>0</v>
      </c>
      <c r="E19" s="51">
        <v>0</v>
      </c>
      <c r="F19" s="51">
        <v>36.799999999999997</v>
      </c>
      <c r="G19" s="67">
        <f t="shared" ref="G19" si="17">F19*10.764</f>
        <v>396.11519999999996</v>
      </c>
      <c r="H19" s="54">
        <f t="shared" si="14"/>
        <v>36.799999999999997</v>
      </c>
      <c r="I19" s="67">
        <f t="shared" si="15"/>
        <v>396.11519999999996</v>
      </c>
      <c r="J19" s="69"/>
      <c r="K19" s="45"/>
      <c r="L19" s="46"/>
      <c r="M19" s="43">
        <v>4</v>
      </c>
      <c r="N19" s="44" t="s">
        <v>15</v>
      </c>
      <c r="O19" s="43">
        <v>0</v>
      </c>
      <c r="P19" s="43"/>
      <c r="Q19" s="43">
        <v>36.369999999999997</v>
      </c>
      <c r="R19" s="62">
        <f>Q19*10.764</f>
        <v>391.48667999999992</v>
      </c>
      <c r="S19" s="45">
        <f>O19+Q19</f>
        <v>36.369999999999997</v>
      </c>
      <c r="T19" s="62">
        <f>S19*10.764</f>
        <v>391.48667999999992</v>
      </c>
    </row>
    <row r="20" spans="1:20" x14ac:dyDescent="0.25">
      <c r="A20" s="46"/>
      <c r="B20" s="43"/>
      <c r="C20" s="44"/>
      <c r="D20" s="49"/>
      <c r="E20" s="49"/>
      <c r="F20" s="49"/>
      <c r="G20" s="49"/>
      <c r="H20" s="43"/>
      <c r="I20" s="43"/>
      <c r="J20" s="43"/>
      <c r="K20" s="45"/>
      <c r="L20" s="42"/>
      <c r="M20" s="43">
        <v>5</v>
      </c>
      <c r="N20" s="44" t="s">
        <v>15</v>
      </c>
      <c r="O20" s="43">
        <v>0</v>
      </c>
      <c r="P20" s="43"/>
      <c r="Q20" s="43">
        <v>36.9</v>
      </c>
      <c r="R20" s="62">
        <f t="shared" ref="R20:R21" si="18">Q20*10.764</f>
        <v>397.19159999999994</v>
      </c>
      <c r="S20" s="45">
        <f t="shared" ref="S20:S21" si="19">O20+Q20</f>
        <v>36.9</v>
      </c>
      <c r="T20" s="62">
        <f t="shared" ref="T20:T21" si="20">S20*10.764</f>
        <v>397.19159999999994</v>
      </c>
    </row>
    <row r="21" spans="1:20" x14ac:dyDescent="0.25">
      <c r="A21" s="46"/>
      <c r="B21" s="43"/>
      <c r="C21" s="44"/>
      <c r="D21" s="49"/>
      <c r="E21" s="49"/>
      <c r="F21" s="49"/>
      <c r="G21" s="49"/>
      <c r="H21" s="43"/>
      <c r="I21" s="43"/>
      <c r="J21" s="43"/>
      <c r="K21" s="45"/>
      <c r="L21" s="46"/>
      <c r="M21" s="43">
        <v>6</v>
      </c>
      <c r="N21" s="44" t="s">
        <v>15</v>
      </c>
      <c r="O21" s="49">
        <v>0</v>
      </c>
      <c r="P21" s="49"/>
      <c r="Q21" s="43">
        <v>36.799999999999997</v>
      </c>
      <c r="R21" s="62">
        <f t="shared" si="18"/>
        <v>396.11519999999996</v>
      </c>
      <c r="S21" s="45">
        <f t="shared" si="19"/>
        <v>36.799999999999997</v>
      </c>
      <c r="T21" s="62">
        <f t="shared" si="20"/>
        <v>396.11519999999996</v>
      </c>
    </row>
    <row r="22" spans="1:20" x14ac:dyDescent="0.25">
      <c r="A22" s="7"/>
      <c r="D22" s="40"/>
      <c r="E22" s="40"/>
      <c r="F22" s="40"/>
      <c r="G22" s="40"/>
    </row>
    <row r="23" spans="1:20" x14ac:dyDescent="0.25">
      <c r="D23" s="40"/>
      <c r="E23" s="40"/>
      <c r="F23" s="40"/>
      <c r="G23" s="40"/>
    </row>
    <row r="24" spans="1:20" x14ac:dyDescent="0.25">
      <c r="D24" s="40"/>
      <c r="E24" s="40"/>
      <c r="F24" s="40"/>
      <c r="G24" s="40"/>
    </row>
    <row r="25" spans="1:20" x14ac:dyDescent="0.25">
      <c r="D25" s="40"/>
      <c r="E25" s="40"/>
      <c r="F25" s="40"/>
      <c r="G25" s="40"/>
    </row>
    <row r="26" spans="1:20" x14ac:dyDescent="0.25">
      <c r="A26" s="7"/>
      <c r="D26" s="40"/>
      <c r="E26" s="40"/>
      <c r="F26" s="40"/>
      <c r="G26" s="40"/>
    </row>
    <row r="27" spans="1:20" x14ac:dyDescent="0.25">
      <c r="D27" s="40"/>
      <c r="E27" s="40"/>
      <c r="F27" s="40"/>
      <c r="G27" s="40"/>
    </row>
    <row r="28" spans="1:20" x14ac:dyDescent="0.25">
      <c r="A28" s="7"/>
      <c r="D28" s="40"/>
      <c r="E28" s="40"/>
      <c r="F28" s="40"/>
      <c r="G28" s="40"/>
    </row>
    <row r="29" spans="1:20" x14ac:dyDescent="0.25">
      <c r="D29" s="40"/>
      <c r="E29" s="40"/>
      <c r="F29" s="40"/>
      <c r="G29" s="40"/>
    </row>
    <row r="30" spans="1:20" x14ac:dyDescent="0.25">
      <c r="D30" s="40"/>
      <c r="E30" s="40"/>
      <c r="F30" s="40"/>
      <c r="G30" s="40"/>
    </row>
    <row r="31" spans="1:20" x14ac:dyDescent="0.25">
      <c r="D31" s="40"/>
      <c r="E31" s="40"/>
      <c r="F31" s="40"/>
      <c r="G31" s="40"/>
    </row>
    <row r="32" spans="1:20" x14ac:dyDescent="0.25">
      <c r="D32" s="40"/>
      <c r="E32" s="40"/>
      <c r="F32" s="40"/>
      <c r="G32" s="40"/>
    </row>
    <row r="35" spans="1:1" x14ac:dyDescent="0.25">
      <c r="A35" s="7"/>
    </row>
    <row r="42" spans="1:1" x14ac:dyDescent="0.25">
      <c r="A42" s="7"/>
    </row>
    <row r="49" spans="1:1" x14ac:dyDescent="0.25">
      <c r="A49" s="7"/>
    </row>
    <row r="56" spans="1:1" x14ac:dyDescent="0.25">
      <c r="A56" s="7"/>
    </row>
    <row r="65" spans="1:1" x14ac:dyDescent="0.25">
      <c r="A65" s="7"/>
    </row>
    <row r="79" spans="1:1" x14ac:dyDescent="0.25">
      <c r="A79" s="7"/>
    </row>
    <row r="82" spans="1:1" x14ac:dyDescent="0.25">
      <c r="A82" s="7"/>
    </row>
    <row r="89" spans="1:1" x14ac:dyDescent="0.25">
      <c r="A89" s="7"/>
    </row>
    <row r="93" spans="1:1" x14ac:dyDescent="0.25">
      <c r="A93" s="7"/>
    </row>
    <row r="96" spans="1:1" x14ac:dyDescent="0.25">
      <c r="A96" s="7"/>
    </row>
    <row r="103" spans="1:1" x14ac:dyDescent="0.25">
      <c r="A103" s="7"/>
    </row>
  </sheetData>
  <mergeCells count="2">
    <mergeCell ref="C15:I16"/>
    <mergeCell ref="N17:T18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A-Wing</vt:lpstr>
      <vt:lpstr>A-Wing (Sale)</vt:lpstr>
      <vt:lpstr>A-Wing (Rehab)</vt:lpstr>
      <vt:lpstr>B Wing</vt:lpstr>
      <vt:lpstr>B Wing (Sale)</vt:lpstr>
      <vt:lpstr>B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2024-04-12T07:53:26Z</dcterms:modified>
</cp:coreProperties>
</file>