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89AF178-B8E6-4D80-8B8C-5FFCE240268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2" i="1" l="1"/>
  <c r="D32" i="1"/>
  <c r="I38" i="1"/>
  <c r="H5" i="1"/>
  <c r="G5" i="1"/>
  <c r="B38" i="1"/>
  <c r="B22" i="1"/>
  <c r="I40" i="1"/>
  <c r="I39" i="1"/>
  <c r="G40" i="1"/>
  <c r="H40" i="1" s="1"/>
  <c r="D40" i="1"/>
  <c r="D43" i="1" l="1"/>
  <c r="J30" i="1"/>
  <c r="J35" i="1" l="1"/>
  <c r="J34" i="1"/>
  <c r="J33" i="1" l="1"/>
  <c r="J32" i="1"/>
  <c r="J31" i="1"/>
  <c r="G42" i="1"/>
  <c r="H42" i="1" s="1"/>
  <c r="G41" i="1"/>
  <c r="H41" i="1" s="1"/>
  <c r="D42" i="1"/>
  <c r="D41" i="1"/>
  <c r="G39" i="1"/>
  <c r="G38" i="1"/>
  <c r="J38" i="1" s="1"/>
  <c r="K38" i="1" s="1"/>
  <c r="G30" i="1" l="1"/>
  <c r="H30" i="1"/>
  <c r="G31" i="1"/>
  <c r="H31" i="1"/>
  <c r="G32" i="1"/>
  <c r="H32" i="1"/>
  <c r="G33" i="1"/>
  <c r="H33" i="1"/>
  <c r="G34" i="1"/>
  <c r="H34" i="1"/>
  <c r="G35" i="1"/>
  <c r="H35" i="1"/>
  <c r="G36" i="1"/>
  <c r="H36" i="1"/>
  <c r="H39" i="1" l="1"/>
  <c r="H38" i="1"/>
  <c r="D39" i="1"/>
  <c r="I35" i="1" l="1"/>
  <c r="I34" i="1"/>
  <c r="I36" i="1"/>
  <c r="I30" i="1" l="1"/>
  <c r="D38" i="1" l="1"/>
  <c r="I31" i="1"/>
  <c r="I32" i="1"/>
  <c r="I33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3" i="1" s="1"/>
  <c r="B20" i="1" l="1"/>
  <c r="B21" i="1"/>
  <c r="B19" i="1"/>
  <c r="B18" i="1"/>
</calcChain>
</file>

<file path=xl/sharedStrings.xml><?xml version="1.0" encoding="utf-8"?>
<sst xmlns="http://schemas.openxmlformats.org/spreadsheetml/2006/main" count="33" uniqueCount="29">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</sst>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10" fillId="0" borderId="1" xfId="0" applyFont="1" applyBorder="1"/>
    <xf numFmtId="0" fontId="12" fillId="0" borderId="1" xfId="0" applyFont="1" applyBorder="1"/>
    <xf numFmtId="43" fontId="10" fillId="0" borderId="1" xfId="0" applyNumberFormat="1" applyFont="1" applyBorder="1"/>
    <xf numFmtId="43" fontId="12" fillId="0" borderId="1" xfId="0" applyNumberFormat="1" applyFont="1" applyBorder="1"/>
    <xf numFmtId="43" fontId="11" fillId="0" borderId="1" xfId="0" applyNumberFormat="1" applyFont="1" applyBorder="1"/>
    <xf numFmtId="43" fontId="9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0" fillId="0" borderId="1" xfId="0" applyFont="1" applyBorder="1" applyAlignment="1">
      <alignment horizontal="center"/>
    </xf>
    <xf numFmtId="0" fontId="9" fillId="0" borderId="1" xfId="1" applyNumberFormat="1" applyFont="1" applyFill="1" applyBorder="1"/>
    <xf numFmtId="164" fontId="9" fillId="0" borderId="1" xfId="1" applyNumberFormat="1" applyFont="1" applyFill="1" applyBorder="1"/>
    <xf numFmtId="10" fontId="9" fillId="0" borderId="1" xfId="1" applyNumberFormat="1" applyFont="1" applyFill="1" applyBorder="1"/>
    <xf numFmtId="43" fontId="9" fillId="0" borderId="1" xfId="1" applyFont="1" applyFill="1" applyBorder="1"/>
    <xf numFmtId="0" fontId="7" fillId="0" borderId="1" xfId="0" applyFont="1" applyBorder="1"/>
    <xf numFmtId="43" fontId="9" fillId="0" borderId="1" xfId="1" applyFont="1" applyBorder="1"/>
    <xf numFmtId="164" fontId="9" fillId="0" borderId="1" xfId="1" applyNumberFormat="1" applyFont="1" applyBorder="1"/>
    <xf numFmtId="43" fontId="13" fillId="0" borderId="1" xfId="0" applyNumberFormat="1" applyFont="1" applyBorder="1"/>
    <xf numFmtId="2" fontId="9" fillId="0" borderId="1" xfId="1" applyNumberFormat="1" applyFont="1" applyBorder="1"/>
    <xf numFmtId="10" fontId="2" fillId="0" borderId="0" xfId="0" applyNumberFormat="1" applyFont="1"/>
    <xf numFmtId="43" fontId="6" fillId="0" borderId="0" xfId="0" applyNumberFormat="1" applyFont="1"/>
    <xf numFmtId="43" fontId="6" fillId="0" borderId="6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230844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8B0FF7-3A16-4B69-A313-E5475ACCD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80444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200025</xdr:colOff>
      <xdr:row>46</xdr:row>
      <xdr:rowOff>106584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6C32031-8660-4BEE-A710-0FE043E45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96025" cy="88695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77912</xdr:colOff>
      <xdr:row>40</xdr:row>
      <xdr:rowOff>115380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095CA9D-CE8F-4F4B-817A-332FB5497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69912" cy="77353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96880</xdr:colOff>
      <xdr:row>42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D97096-298E-4434-B1C8-054DD0C10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79280" cy="81354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516294</xdr:colOff>
      <xdr:row>44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13F946-30FE-4BCA-B803-73A780FD7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27494" cy="8526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7"/>
  <sheetViews>
    <sheetView tabSelected="1" zoomScaleNormal="100" workbookViewId="0">
      <selection activeCell="F15" sqref="F15"/>
    </sheetView>
  </sheetViews>
  <sheetFormatPr defaultRowHeight="15" x14ac:dyDescent="0.25"/>
  <cols>
    <col min="1" max="1" width="21.7109375" bestFit="1" customWidth="1"/>
    <col min="2" max="2" width="18.140625" style="15" bestFit="1" customWidth="1"/>
    <col min="3" max="3" width="15.5703125" style="15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7"/>
      <c r="B1" s="45"/>
      <c r="C1" s="45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5"/>
      <c r="B2" s="34"/>
      <c r="C2" s="34"/>
      <c r="D2" s="40"/>
      <c r="E2" s="15"/>
      <c r="F2" t="s">
        <v>13</v>
      </c>
      <c r="I2" s="6"/>
      <c r="L2" s="5"/>
      <c r="O2" s="6"/>
    </row>
    <row r="3" spans="1:15" ht="16.5" x14ac:dyDescent="0.3">
      <c r="A3" s="25" t="s">
        <v>0</v>
      </c>
      <c r="B3" s="35">
        <v>35000</v>
      </c>
      <c r="C3" s="35"/>
      <c r="D3" s="33"/>
      <c r="E3" s="12"/>
      <c r="F3" s="5">
        <v>2023</v>
      </c>
      <c r="G3" s="7">
        <v>2024</v>
      </c>
      <c r="H3" s="8">
        <f>G3-F3</f>
        <v>1</v>
      </c>
      <c r="I3" s="6"/>
      <c r="L3" s="5"/>
      <c r="M3" s="7"/>
      <c r="N3" s="8"/>
      <c r="O3" s="6"/>
    </row>
    <row r="4" spans="1:15" ht="33" x14ac:dyDescent="0.3">
      <c r="A4" s="26" t="s">
        <v>1</v>
      </c>
      <c r="B4" s="35">
        <v>3000</v>
      </c>
      <c r="C4" s="35"/>
      <c r="D4" s="33"/>
      <c r="E4" s="12"/>
      <c r="F4" s="9" t="s">
        <v>26</v>
      </c>
      <c r="G4" t="s">
        <v>27</v>
      </c>
      <c r="H4" s="8"/>
      <c r="I4" s="6"/>
      <c r="L4" s="9"/>
      <c r="M4" s="7"/>
      <c r="N4" s="8"/>
      <c r="O4" s="6"/>
    </row>
    <row r="5" spans="1:15" ht="16.5" x14ac:dyDescent="0.3">
      <c r="A5" s="25" t="s">
        <v>2</v>
      </c>
      <c r="B5" s="35">
        <f>B3-B4</f>
        <v>32000</v>
      </c>
      <c r="C5" s="35"/>
      <c r="D5" s="33"/>
      <c r="E5" s="18"/>
      <c r="F5" s="7">
        <v>646</v>
      </c>
      <c r="G5" s="12">
        <f>F5*1.1</f>
        <v>710.6</v>
      </c>
      <c r="H5" s="23">
        <f>66.04*10.764</f>
        <v>710.85455999999999</v>
      </c>
      <c r="I5" s="38"/>
      <c r="L5" s="5"/>
      <c r="M5" s="7"/>
      <c r="N5" s="8"/>
      <c r="O5" s="6"/>
    </row>
    <row r="6" spans="1:15" ht="16.5" x14ac:dyDescent="0.3">
      <c r="A6" s="25" t="s">
        <v>3</v>
      </c>
      <c r="B6" s="35">
        <f>B4</f>
        <v>3000</v>
      </c>
      <c r="C6" s="35"/>
      <c r="D6" s="33"/>
      <c r="E6" s="33"/>
      <c r="F6" s="18"/>
      <c r="G6" s="21"/>
      <c r="H6" s="23"/>
      <c r="I6" s="52"/>
      <c r="J6" s="16"/>
      <c r="L6" s="5"/>
      <c r="M6" s="7"/>
      <c r="N6" s="8"/>
      <c r="O6" s="6"/>
    </row>
    <row r="7" spans="1:15" ht="16.5" x14ac:dyDescent="0.3">
      <c r="A7" s="25" t="s">
        <v>4</v>
      </c>
      <c r="B7" s="27">
        <v>0</v>
      </c>
      <c r="C7" s="27"/>
      <c r="D7" s="41"/>
      <c r="E7" s="46"/>
      <c r="F7" s="33"/>
      <c r="G7" s="21"/>
      <c r="H7" s="21"/>
      <c r="I7" s="16"/>
      <c r="J7" s="16"/>
      <c r="L7" s="5"/>
      <c r="M7" s="10"/>
      <c r="N7" s="11"/>
      <c r="O7" s="6"/>
    </row>
    <row r="8" spans="1:15" ht="16.5" x14ac:dyDescent="0.3">
      <c r="A8" s="25" t="s">
        <v>5</v>
      </c>
      <c r="B8" s="27">
        <f>B9-B7</f>
        <v>60</v>
      </c>
      <c r="C8" s="27"/>
      <c r="D8" s="42"/>
      <c r="E8" s="47"/>
      <c r="F8" s="33"/>
      <c r="G8" s="22"/>
      <c r="H8" s="21"/>
      <c r="I8" s="51"/>
      <c r="J8" s="16"/>
      <c r="M8" s="10"/>
      <c r="N8" s="11"/>
      <c r="O8" s="6"/>
    </row>
    <row r="9" spans="1:15" ht="16.5" x14ac:dyDescent="0.3">
      <c r="A9" s="25" t="s">
        <v>6</v>
      </c>
      <c r="B9" s="27">
        <v>60</v>
      </c>
      <c r="C9" s="27"/>
      <c r="D9" s="41"/>
      <c r="E9" s="46"/>
      <c r="F9" s="48"/>
      <c r="G9" s="37"/>
      <c r="H9" s="22"/>
      <c r="I9" s="16"/>
      <c r="J9" s="16"/>
      <c r="K9" s="14"/>
      <c r="L9" s="14"/>
      <c r="M9" s="13"/>
      <c r="N9" s="11"/>
      <c r="O9" s="6"/>
    </row>
    <row r="10" spans="1:15" ht="33" x14ac:dyDescent="0.3">
      <c r="A10" s="26" t="s">
        <v>7</v>
      </c>
      <c r="B10" s="27">
        <f>90*B7/B9</f>
        <v>0</v>
      </c>
      <c r="C10" s="27"/>
      <c r="D10" s="41"/>
      <c r="E10" s="46"/>
      <c r="F10" s="33"/>
      <c r="G10" s="20"/>
      <c r="H10" s="22"/>
      <c r="I10" s="16"/>
      <c r="J10" s="16"/>
      <c r="K10" s="14"/>
      <c r="L10" s="14"/>
      <c r="M10" s="13"/>
      <c r="N10" s="11"/>
      <c r="O10" s="6"/>
    </row>
    <row r="11" spans="1:15" ht="16.5" x14ac:dyDescent="0.3">
      <c r="A11" s="25"/>
      <c r="B11" s="36">
        <f>B10%</f>
        <v>0</v>
      </c>
      <c r="C11" s="36"/>
      <c r="D11" s="43"/>
      <c r="E11" s="49"/>
      <c r="F11" s="33" t="s">
        <v>28</v>
      </c>
      <c r="G11" s="21"/>
      <c r="H11" s="22"/>
      <c r="I11" s="16"/>
      <c r="J11" s="16"/>
      <c r="K11" s="14"/>
      <c r="L11" s="14"/>
      <c r="M11" s="13"/>
      <c r="N11" s="50"/>
      <c r="O11" s="6"/>
    </row>
    <row r="12" spans="1:15" ht="16.5" x14ac:dyDescent="0.3">
      <c r="A12" s="25" t="s">
        <v>8</v>
      </c>
      <c r="B12" s="35">
        <f>B6*B11</f>
        <v>0</v>
      </c>
      <c r="C12" s="35"/>
      <c r="D12" s="44"/>
      <c r="E12" s="46"/>
      <c r="F12" s="33">
        <v>600</v>
      </c>
      <c r="G12" s="12"/>
      <c r="H12" s="22"/>
      <c r="I12" s="51"/>
      <c r="J12" s="16"/>
      <c r="K12" s="14"/>
      <c r="L12" s="14"/>
      <c r="M12" s="13"/>
      <c r="N12" s="8"/>
      <c r="O12" s="6"/>
    </row>
    <row r="13" spans="1:15" ht="16.5" x14ac:dyDescent="0.3">
      <c r="A13" s="25" t="s">
        <v>9</v>
      </c>
      <c r="B13" s="35">
        <f>B6-B12</f>
        <v>3000</v>
      </c>
      <c r="C13" s="35"/>
      <c r="D13" s="44"/>
      <c r="E13" s="1"/>
      <c r="F13" s="12"/>
      <c r="G13" s="12"/>
      <c r="H13" s="22"/>
      <c r="I13" s="16"/>
      <c r="J13" s="16"/>
      <c r="K13" s="14"/>
      <c r="L13" s="14"/>
      <c r="M13" s="13"/>
      <c r="N13" s="8"/>
      <c r="O13" s="6"/>
    </row>
    <row r="14" spans="1:15" ht="16.5" x14ac:dyDescent="0.3">
      <c r="A14" s="25" t="s">
        <v>2</v>
      </c>
      <c r="B14" s="35">
        <f>B5</f>
        <v>32000</v>
      </c>
      <c r="C14" s="35"/>
      <c r="D14" s="33"/>
      <c r="E14" s="12"/>
      <c r="F14" s="14"/>
      <c r="G14" s="12"/>
      <c r="H14" s="22"/>
      <c r="I14" s="16"/>
      <c r="J14" s="16"/>
      <c r="K14" s="14"/>
      <c r="L14" s="14"/>
      <c r="M14" s="13"/>
      <c r="N14" s="8"/>
      <c r="O14" s="6"/>
    </row>
    <row r="15" spans="1:15" ht="16.5" x14ac:dyDescent="0.3">
      <c r="A15" s="25" t="s">
        <v>10</v>
      </c>
      <c r="B15" s="35">
        <f>B14+B13</f>
        <v>35000</v>
      </c>
      <c r="C15" s="35"/>
      <c r="D15" s="33"/>
      <c r="E15" s="12"/>
      <c r="F15" s="14"/>
      <c r="G15" s="12"/>
      <c r="H15" s="22"/>
      <c r="I15" s="14"/>
      <c r="J15" s="14"/>
      <c r="K15" s="14"/>
      <c r="L15" s="14"/>
      <c r="M15" s="13"/>
      <c r="N15" s="8"/>
      <c r="O15" s="6"/>
    </row>
    <row r="16" spans="1:15" ht="16.5" x14ac:dyDescent="0.3">
      <c r="A16" s="25" t="s">
        <v>23</v>
      </c>
      <c r="B16" s="28">
        <v>646</v>
      </c>
      <c r="C16" s="28"/>
      <c r="D16" s="29"/>
      <c r="E16" s="12"/>
      <c r="F16" s="22"/>
      <c r="G16" s="12"/>
      <c r="H16" s="21"/>
      <c r="I16" s="12"/>
      <c r="N16" s="11"/>
      <c r="O16" s="6"/>
    </row>
    <row r="17" spans="1:15" ht="16.5" x14ac:dyDescent="0.3">
      <c r="A17" s="25" t="s">
        <v>11</v>
      </c>
      <c r="B17" s="30">
        <f>B15*B16</f>
        <v>22610000</v>
      </c>
      <c r="C17" s="30"/>
      <c r="D17" s="31"/>
      <c r="E17" s="12"/>
      <c r="F17" s="22"/>
      <c r="G17" s="12"/>
      <c r="H17" s="21"/>
      <c r="I17" s="12"/>
      <c r="N17" s="21"/>
      <c r="O17" s="38"/>
    </row>
    <row r="18" spans="1:15" ht="16.5" hidden="1" x14ac:dyDescent="0.3">
      <c r="A18" s="25" t="s">
        <v>24</v>
      </c>
      <c r="B18" s="30">
        <f>B17*0.9</f>
        <v>20349000</v>
      </c>
      <c r="C18" s="30"/>
      <c r="D18" s="31"/>
      <c r="E18" s="12"/>
      <c r="F18" s="22"/>
      <c r="G18" s="22"/>
      <c r="H18" s="21"/>
      <c r="I18" s="12"/>
      <c r="N18" s="21"/>
      <c r="O18" s="12"/>
    </row>
    <row r="19" spans="1:15" ht="16.5" hidden="1" x14ac:dyDescent="0.3">
      <c r="A19" s="25" t="s">
        <v>25</v>
      </c>
      <c r="B19" s="30">
        <f>B17*0.8</f>
        <v>18088000</v>
      </c>
      <c r="C19" s="30"/>
      <c r="D19" s="31"/>
      <c r="E19" s="12"/>
      <c r="F19" s="22"/>
      <c r="G19" s="22"/>
      <c r="H19" s="21"/>
      <c r="I19" s="12"/>
      <c r="N19" s="21"/>
      <c r="O19" s="12"/>
    </row>
    <row r="20" spans="1:15" ht="16.5" x14ac:dyDescent="0.3">
      <c r="A20" s="25" t="s">
        <v>24</v>
      </c>
      <c r="B20" s="30">
        <f>B17*0.9</f>
        <v>20349000</v>
      </c>
      <c r="C20" s="30"/>
      <c r="D20" s="31"/>
      <c r="E20" s="12"/>
      <c r="F20" s="22"/>
      <c r="G20" s="22"/>
      <c r="H20" s="21"/>
      <c r="I20" s="12"/>
      <c r="N20" s="21"/>
      <c r="O20" s="12"/>
    </row>
    <row r="21" spans="1:15" ht="16.5" x14ac:dyDescent="0.3">
      <c r="A21" s="25" t="s">
        <v>25</v>
      </c>
      <c r="B21" s="30">
        <f>B17*0.8</f>
        <v>18088000</v>
      </c>
      <c r="C21" s="30"/>
      <c r="D21" s="31"/>
      <c r="E21" s="12"/>
      <c r="F21" s="22"/>
      <c r="G21" s="22"/>
      <c r="H21" s="21"/>
      <c r="I21" s="12"/>
      <c r="N21" s="21"/>
      <c r="O21" s="12"/>
    </row>
    <row r="22" spans="1:15" ht="16.5" x14ac:dyDescent="0.3">
      <c r="A22" s="25" t="s">
        <v>12</v>
      </c>
      <c r="B22" s="32">
        <f>B4*711</f>
        <v>2133000</v>
      </c>
      <c r="C22" s="32"/>
      <c r="D22" s="33"/>
      <c r="E22" s="12"/>
      <c r="F22" s="12"/>
      <c r="G22" s="12"/>
      <c r="I22" s="12"/>
    </row>
    <row r="23" spans="1:15" ht="16.5" x14ac:dyDescent="0.3">
      <c r="A23" s="27" t="s">
        <v>16</v>
      </c>
      <c r="B23" s="39">
        <f>B17*0.025/12</f>
        <v>47104.166666666664</v>
      </c>
      <c r="C23" s="32"/>
      <c r="D23" s="32"/>
      <c r="E23" s="12"/>
      <c r="G23" s="12"/>
    </row>
    <row r="24" spans="1:15" x14ac:dyDescent="0.25">
      <c r="B24" s="19"/>
      <c r="C24" s="19"/>
      <c r="G24" s="12"/>
    </row>
    <row r="25" spans="1:15" x14ac:dyDescent="0.25">
      <c r="B25" s="19"/>
      <c r="C25" s="19"/>
      <c r="G25" s="12"/>
    </row>
    <row r="26" spans="1:15" x14ac:dyDescent="0.25">
      <c r="G26" s="12"/>
    </row>
    <row r="27" spans="1:15" x14ac:dyDescent="0.25">
      <c r="D27" t="s">
        <v>14</v>
      </c>
      <c r="F27" s="21"/>
      <c r="G27" s="12"/>
    </row>
    <row r="28" spans="1:15" x14ac:dyDescent="0.25">
      <c r="F28" s="21"/>
      <c r="G28" s="12"/>
    </row>
    <row r="29" spans="1:15" x14ac:dyDescent="0.25">
      <c r="B29" s="45" t="s">
        <v>20</v>
      </c>
      <c r="C29" s="45" t="s">
        <v>15</v>
      </c>
      <c r="D29" s="17" t="s">
        <v>21</v>
      </c>
      <c r="E29" s="17"/>
      <c r="F29" s="17" t="s">
        <v>11</v>
      </c>
      <c r="G29" s="17" t="s">
        <v>17</v>
      </c>
      <c r="H29" s="17" t="s">
        <v>18</v>
      </c>
      <c r="I29" s="17" t="s">
        <v>19</v>
      </c>
      <c r="J29" s="17"/>
    </row>
    <row r="30" spans="1:15" ht="17.25" x14ac:dyDescent="0.3">
      <c r="B30" s="45"/>
      <c r="C30" s="45">
        <v>661</v>
      </c>
      <c r="D30" s="17"/>
      <c r="E30" s="17"/>
      <c r="F30" s="17">
        <v>28000000</v>
      </c>
      <c r="G30" s="18">
        <f t="shared" ref="G30:G36" si="0">F30/C30</f>
        <v>42360.060514372162</v>
      </c>
      <c r="H30" s="18" t="e">
        <f>F30/D30</f>
        <v>#DIV/0!</v>
      </c>
      <c r="I30" s="18" t="e">
        <f t="shared" ref="I30:I36" si="1">F30/B30</f>
        <v>#DIV/0!</v>
      </c>
      <c r="J30" s="17">
        <f>B30/C30</f>
        <v>0</v>
      </c>
      <c r="K30" s="24"/>
    </row>
    <row r="31" spans="1:15" ht="17.25" x14ac:dyDescent="0.3">
      <c r="B31" s="45"/>
      <c r="C31" s="45">
        <v>452</v>
      </c>
      <c r="D31" s="17"/>
      <c r="E31" s="17"/>
      <c r="F31" s="17">
        <v>17000000</v>
      </c>
      <c r="G31" s="18">
        <f t="shared" si="0"/>
        <v>37610.619469026547</v>
      </c>
      <c r="H31" s="18" t="e">
        <f>F31/D31</f>
        <v>#DIV/0!</v>
      </c>
      <c r="I31" s="18" t="e">
        <f t="shared" si="1"/>
        <v>#DIV/0!</v>
      </c>
      <c r="J31" s="17">
        <f t="shared" ref="J31:J35" si="2">D31/C31</f>
        <v>0</v>
      </c>
      <c r="K31" s="24"/>
    </row>
    <row r="32" spans="1:15" x14ac:dyDescent="0.25">
      <c r="B32" s="45">
        <f>D32*1.3</f>
        <v>1054.56</v>
      </c>
      <c r="C32" s="45">
        <v>676</v>
      </c>
      <c r="D32" s="17">
        <f>C32*1.2</f>
        <v>811.19999999999993</v>
      </c>
      <c r="E32" s="17"/>
      <c r="F32" s="18">
        <v>23000000</v>
      </c>
      <c r="G32" s="18">
        <f t="shared" si="0"/>
        <v>34023.668639053256</v>
      </c>
      <c r="H32" s="18">
        <f t="shared" ref="H32:H36" si="3">F32/D32</f>
        <v>28353.057199211049</v>
      </c>
      <c r="I32" s="18">
        <f t="shared" si="1"/>
        <v>21810.043999393114</v>
      </c>
      <c r="J32" s="17">
        <f t="shared" si="2"/>
        <v>1.2</v>
      </c>
    </row>
    <row r="33" spans="1:11" x14ac:dyDescent="0.25">
      <c r="B33" s="45"/>
      <c r="C33" s="45"/>
      <c r="D33" s="17"/>
      <c r="E33" s="17"/>
      <c r="F33" s="18"/>
      <c r="G33" s="18" t="e">
        <f t="shared" si="0"/>
        <v>#DIV/0!</v>
      </c>
      <c r="H33" s="18" t="e">
        <f t="shared" si="3"/>
        <v>#DIV/0!</v>
      </c>
      <c r="I33" s="18" t="e">
        <f t="shared" si="1"/>
        <v>#DIV/0!</v>
      </c>
      <c r="J33" s="17" t="e">
        <f t="shared" si="2"/>
        <v>#DIV/0!</v>
      </c>
    </row>
    <row r="34" spans="1:11" x14ac:dyDescent="0.25">
      <c r="B34" s="45"/>
      <c r="C34" s="45"/>
      <c r="D34" s="17"/>
      <c r="E34" s="17"/>
      <c r="F34" s="18"/>
      <c r="G34" s="18" t="e">
        <f t="shared" si="0"/>
        <v>#DIV/0!</v>
      </c>
      <c r="H34" s="18" t="e">
        <f t="shared" si="3"/>
        <v>#DIV/0!</v>
      </c>
      <c r="I34" s="18" t="e">
        <f t="shared" si="1"/>
        <v>#DIV/0!</v>
      </c>
      <c r="J34" s="17" t="e">
        <f t="shared" si="2"/>
        <v>#DIV/0!</v>
      </c>
    </row>
    <row r="35" spans="1:11" x14ac:dyDescent="0.25">
      <c r="B35" s="45"/>
      <c r="C35" s="45"/>
      <c r="D35" s="17"/>
      <c r="E35" s="17"/>
      <c r="F35" s="18"/>
      <c r="G35" s="18" t="e">
        <f t="shared" si="0"/>
        <v>#DIV/0!</v>
      </c>
      <c r="H35" s="18" t="e">
        <f t="shared" si="3"/>
        <v>#DIV/0!</v>
      </c>
      <c r="I35" s="18" t="e">
        <f t="shared" si="1"/>
        <v>#DIV/0!</v>
      </c>
      <c r="J35" s="17" t="e">
        <f t="shared" si="2"/>
        <v>#DIV/0!</v>
      </c>
    </row>
    <row r="36" spans="1:11" x14ac:dyDescent="0.25">
      <c r="B36" s="45"/>
      <c r="C36" s="45"/>
      <c r="D36" s="17"/>
      <c r="E36" s="17"/>
      <c r="F36" s="17"/>
      <c r="G36" s="18" t="e">
        <f t="shared" si="0"/>
        <v>#DIV/0!</v>
      </c>
      <c r="H36" s="18" t="e">
        <f t="shared" si="3"/>
        <v>#DIV/0!</v>
      </c>
      <c r="I36" s="18" t="e">
        <f t="shared" si="1"/>
        <v>#DIV/0!</v>
      </c>
      <c r="J36" s="17"/>
    </row>
    <row r="37" spans="1:11" x14ac:dyDescent="0.25">
      <c r="B37" s="15" t="s">
        <v>22</v>
      </c>
    </row>
    <row r="38" spans="1:11" x14ac:dyDescent="0.25">
      <c r="B38" s="45">
        <f>67.57*10.764</f>
        <v>727.3234799999999</v>
      </c>
      <c r="C38" s="45">
        <v>17990991</v>
      </c>
      <c r="D38" s="17">
        <f t="shared" ref="D38:D43" si="4">C38/B38</f>
        <v>24735.886431165403</v>
      </c>
      <c r="E38" s="17">
        <v>1079559</v>
      </c>
      <c r="F38" s="17">
        <v>30000</v>
      </c>
      <c r="G38" s="18">
        <f>F38+E38+C38</f>
        <v>19100550</v>
      </c>
      <c r="H38" s="17">
        <f>G38/B38</f>
        <v>26261.423596554319</v>
      </c>
      <c r="I38" s="12">
        <f>B38/1.2</f>
        <v>606.10289999999998</v>
      </c>
      <c r="J38">
        <f>G38/I38</f>
        <v>31513.70831586518</v>
      </c>
      <c r="K38" s="12">
        <f>B15/J38</f>
        <v>1.1106277829696003</v>
      </c>
    </row>
    <row r="39" spans="1:11" x14ac:dyDescent="0.25">
      <c r="B39" s="45"/>
      <c r="C39" s="45"/>
      <c r="D39" s="17" t="e">
        <f t="shared" si="4"/>
        <v>#DIV/0!</v>
      </c>
      <c r="E39" s="17">
        <v>288000</v>
      </c>
      <c r="F39" s="17">
        <v>30000</v>
      </c>
      <c r="G39" s="18">
        <f>F39+E39+C39</f>
        <v>318000</v>
      </c>
      <c r="H39" s="17" t="e">
        <f>G39/B39</f>
        <v>#DIV/0!</v>
      </c>
      <c r="I39" s="12">
        <f>B39*1.2</f>
        <v>0</v>
      </c>
    </row>
    <row r="40" spans="1:11" x14ac:dyDescent="0.25">
      <c r="B40" s="45"/>
      <c r="C40" s="45"/>
      <c r="D40" s="17" t="e">
        <f t="shared" si="4"/>
        <v>#DIV/0!</v>
      </c>
      <c r="E40" s="17">
        <v>312000</v>
      </c>
      <c r="F40" s="17">
        <v>30000</v>
      </c>
      <c r="G40" s="18">
        <f>F40+E40+C40</f>
        <v>342000</v>
      </c>
      <c r="H40" s="17" t="e">
        <f>G40/B40</f>
        <v>#DIV/0!</v>
      </c>
      <c r="I40" s="12">
        <f>B40*1.2</f>
        <v>0</v>
      </c>
    </row>
    <row r="41" spans="1:11" ht="15.75" x14ac:dyDescent="0.25">
      <c r="A41" s="13"/>
      <c r="B41" s="45"/>
      <c r="C41" s="45"/>
      <c r="D41" s="17" t="e">
        <f t="shared" si="4"/>
        <v>#DIV/0!</v>
      </c>
      <c r="E41" s="17">
        <v>804900</v>
      </c>
      <c r="F41" s="17">
        <v>30000</v>
      </c>
      <c r="G41" s="18">
        <f>F41+E41+C41</f>
        <v>834900</v>
      </c>
      <c r="H41" s="17" t="e">
        <f>G41/B41</f>
        <v>#DIV/0!</v>
      </c>
    </row>
    <row r="42" spans="1:11" ht="15.75" x14ac:dyDescent="0.25">
      <c r="A42" s="13"/>
      <c r="B42" s="45"/>
      <c r="C42" s="45"/>
      <c r="D42" s="17" t="e">
        <f t="shared" si="4"/>
        <v>#DIV/0!</v>
      </c>
      <c r="E42" s="17">
        <v>288000</v>
      </c>
      <c r="F42" s="17">
        <v>30000</v>
      </c>
      <c r="G42" s="18">
        <f>F42+E42+C42</f>
        <v>318000</v>
      </c>
      <c r="H42" s="17" t="e">
        <f>G42/B42</f>
        <v>#DIV/0!</v>
      </c>
    </row>
    <row r="43" spans="1:11" ht="15.75" x14ac:dyDescent="0.25">
      <c r="A43" s="13"/>
      <c r="B43" s="45"/>
      <c r="C43" s="45"/>
      <c r="D43" s="17" t="e">
        <f t="shared" si="4"/>
        <v>#DIV/0!</v>
      </c>
      <c r="E43" s="17"/>
      <c r="F43" s="17"/>
      <c r="G43" s="17"/>
      <c r="H43" s="17"/>
    </row>
    <row r="44" spans="1:11" ht="15.75" x14ac:dyDescent="0.25">
      <c r="A44" s="13"/>
    </row>
    <row r="45" spans="1:11" ht="15.75" x14ac:dyDescent="0.25">
      <c r="A45" s="13"/>
    </row>
    <row r="46" spans="1:11" ht="15.75" x14ac:dyDescent="0.25">
      <c r="A46" s="13"/>
    </row>
    <row r="47" spans="1:11" ht="15.75" x14ac:dyDescent="0.25">
      <c r="A47" s="13"/>
    </row>
    <row r="67" spans="4:6" x14ac:dyDescent="0.25">
      <c r="D67" s="12"/>
      <c r="E67" s="12"/>
      <c r="F67" s="1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>
      <selection activeCell="L2" sqref="L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2024-04-06T11:59:34Z</dcterms:modified>
</cp:coreProperties>
</file>