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Beaumonte - Sion\"/>
    </mc:Choice>
  </mc:AlternateContent>
  <xr:revisionPtr revIDLastSave="0" documentId="13_ncr:1_{5E2D5ADF-F56F-43EF-9339-36FA56331C2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 Wing" sheetId="57" r:id="rId1"/>
    <sheet name="Total" sheetId="79" r:id="rId2"/>
    <sheet name="Rera" sheetId="67" r:id="rId3"/>
    <sheet name="Typical Floor" sheetId="70" r:id="rId4"/>
    <sheet name="Rates" sheetId="72" r:id="rId5"/>
    <sheet name="IGR" sheetId="80" r:id="rId6"/>
    <sheet name="RR" sheetId="81" r:id="rId7"/>
  </sheets>
  <definedNames>
    <definedName name="_xlnm._FilterDatabase" localSheetId="0" hidden="1">'C Wing'!$F$1:$F$233</definedName>
    <definedName name="_xlnm._FilterDatabase" localSheetId="2" hidden="1">Rera!$AD$12:$AD$31</definedName>
  </definedNames>
  <calcPr calcId="191029"/>
</workbook>
</file>

<file path=xl/calcChain.xml><?xml version="1.0" encoding="utf-8"?>
<calcChain xmlns="http://schemas.openxmlformats.org/spreadsheetml/2006/main">
  <c r="AJ66" i="70" l="1"/>
  <c r="I4" i="79"/>
  <c r="I5" i="79" s="1"/>
  <c r="D2" i="79"/>
  <c r="E27" i="70"/>
  <c r="E29" i="70"/>
  <c r="E39" i="70"/>
  <c r="N3" i="57" l="1"/>
  <c r="N4" i="57"/>
  <c r="N5" i="57"/>
  <c r="N6" i="57"/>
  <c r="N7" i="57"/>
  <c r="N8" i="57"/>
  <c r="N9" i="57"/>
  <c r="N10" i="57"/>
  <c r="N11" i="57"/>
  <c r="N12" i="57"/>
  <c r="N13" i="57"/>
  <c r="N14" i="57"/>
  <c r="N15" i="57"/>
  <c r="N16" i="57"/>
  <c r="N17" i="57"/>
  <c r="N18" i="57"/>
  <c r="N19" i="57"/>
  <c r="N20" i="57"/>
  <c r="N21" i="57"/>
  <c r="N22" i="57"/>
  <c r="N23" i="57"/>
  <c r="N24" i="57"/>
  <c r="N25" i="57"/>
  <c r="N26" i="57"/>
  <c r="N27" i="57"/>
  <c r="N28" i="57"/>
  <c r="N29" i="57"/>
  <c r="N30" i="57"/>
  <c r="N31" i="57"/>
  <c r="N32" i="57"/>
  <c r="N33" i="57"/>
  <c r="N34" i="57"/>
  <c r="N35" i="57"/>
  <c r="N36" i="57"/>
  <c r="N37" i="57"/>
  <c r="N38" i="57"/>
  <c r="N39" i="57"/>
  <c r="N40" i="57"/>
  <c r="N41" i="57"/>
  <c r="N42" i="57"/>
  <c r="N43" i="57"/>
  <c r="N44" i="57"/>
  <c r="N45" i="57"/>
  <c r="N46" i="57"/>
  <c r="N47" i="57"/>
  <c r="N48" i="57"/>
  <c r="N49" i="57"/>
  <c r="N50" i="57"/>
  <c r="N51" i="57"/>
  <c r="N52" i="57"/>
  <c r="N53" i="57"/>
  <c r="N54" i="57"/>
  <c r="N55" i="57"/>
  <c r="N56" i="57"/>
  <c r="N57" i="57"/>
  <c r="N58" i="57"/>
  <c r="N59" i="57"/>
  <c r="N60" i="57"/>
  <c r="N61" i="57"/>
  <c r="N62" i="57"/>
  <c r="N63" i="57"/>
  <c r="N64" i="57"/>
  <c r="N65" i="57"/>
  <c r="N66" i="57"/>
  <c r="N67" i="57"/>
  <c r="N68" i="57"/>
  <c r="N69" i="57"/>
  <c r="N70" i="57"/>
  <c r="N71" i="57"/>
  <c r="N72" i="57"/>
  <c r="N73" i="57"/>
  <c r="N74" i="57"/>
  <c r="N75" i="57"/>
  <c r="N76" i="57"/>
  <c r="N77" i="57"/>
  <c r="N78" i="57"/>
  <c r="N79" i="57"/>
  <c r="N80" i="57"/>
  <c r="N81" i="57"/>
  <c r="N82" i="57"/>
  <c r="N83" i="57"/>
  <c r="N84" i="57"/>
  <c r="N85" i="57"/>
  <c r="N86" i="57"/>
  <c r="N87" i="57"/>
  <c r="N88" i="57"/>
  <c r="N89" i="57"/>
  <c r="N90" i="57"/>
  <c r="N91" i="57"/>
  <c r="N92" i="57"/>
  <c r="N93" i="57"/>
  <c r="N94" i="57"/>
  <c r="N95" i="57"/>
  <c r="N96" i="57"/>
  <c r="N97" i="57"/>
  <c r="N98" i="57"/>
  <c r="N99" i="57"/>
  <c r="N100" i="57"/>
  <c r="N101" i="57"/>
  <c r="N102" i="57"/>
  <c r="N103" i="57"/>
  <c r="N104" i="57"/>
  <c r="N105" i="57"/>
  <c r="N106" i="57"/>
  <c r="N107" i="57"/>
  <c r="N108" i="57"/>
  <c r="N109" i="57"/>
  <c r="N110" i="57"/>
  <c r="N111" i="57"/>
  <c r="N112" i="57"/>
  <c r="N113" i="57"/>
  <c r="N114" i="57"/>
  <c r="N115" i="57"/>
  <c r="N116" i="57"/>
  <c r="N117" i="57"/>
  <c r="N118" i="57"/>
  <c r="N119" i="57"/>
  <c r="N120" i="57"/>
  <c r="N121" i="57"/>
  <c r="N122" i="57"/>
  <c r="N123" i="57"/>
  <c r="N124" i="57"/>
  <c r="N125" i="57"/>
  <c r="N126" i="57"/>
  <c r="N127" i="57"/>
  <c r="N128" i="57"/>
  <c r="N129" i="57"/>
  <c r="N130" i="57"/>
  <c r="N131" i="57"/>
  <c r="N132" i="57"/>
  <c r="N133" i="57"/>
  <c r="N134" i="57"/>
  <c r="N135" i="57"/>
  <c r="N136" i="57"/>
  <c r="N137" i="57"/>
  <c r="N138" i="57"/>
  <c r="N139" i="57"/>
  <c r="N140" i="57"/>
  <c r="N141" i="57"/>
  <c r="N142" i="57"/>
  <c r="N143" i="57"/>
  <c r="N144" i="57"/>
  <c r="N145" i="57"/>
  <c r="N146" i="57"/>
  <c r="N147" i="57"/>
  <c r="N148" i="57"/>
  <c r="N149" i="57"/>
  <c r="N150" i="57"/>
  <c r="N151" i="57"/>
  <c r="N152" i="57"/>
  <c r="N153" i="57"/>
  <c r="N154" i="57"/>
  <c r="N155" i="57"/>
  <c r="N156" i="57"/>
  <c r="N157" i="57"/>
  <c r="N158" i="57"/>
  <c r="N159" i="57"/>
  <c r="N160" i="57"/>
  <c r="N161" i="57"/>
  <c r="N162" i="57"/>
  <c r="N163" i="57"/>
  <c r="N164" i="57"/>
  <c r="N165" i="57"/>
  <c r="N166" i="57"/>
  <c r="N167" i="57"/>
  <c r="N168" i="57"/>
  <c r="N169" i="57"/>
  <c r="N170" i="57"/>
  <c r="N171" i="57"/>
  <c r="N172" i="57"/>
  <c r="N173" i="57"/>
  <c r="N174" i="57"/>
  <c r="N175" i="57"/>
  <c r="N176" i="57"/>
  <c r="N177" i="57"/>
  <c r="N178" i="57"/>
  <c r="N179" i="57"/>
  <c r="N180" i="57"/>
  <c r="N181" i="57"/>
  <c r="N182" i="57"/>
  <c r="N183" i="57"/>
  <c r="N184" i="57"/>
  <c r="N185" i="57"/>
  <c r="N186" i="57"/>
  <c r="N187" i="57"/>
  <c r="N188" i="57"/>
  <c r="N189" i="57"/>
  <c r="N190" i="57"/>
  <c r="N191" i="57"/>
  <c r="N192" i="57"/>
  <c r="N193" i="57"/>
  <c r="N194" i="57"/>
  <c r="N195" i="57"/>
  <c r="N196" i="57"/>
  <c r="N197" i="57"/>
  <c r="N198" i="57"/>
  <c r="N199" i="57"/>
  <c r="N200" i="57"/>
  <c r="N201" i="57"/>
  <c r="N202" i="57"/>
  <c r="N203" i="57"/>
  <c r="N204" i="57"/>
  <c r="N205" i="57"/>
  <c r="N206" i="57"/>
  <c r="N207" i="57"/>
  <c r="N208" i="57"/>
  <c r="N209" i="57"/>
  <c r="N210" i="57"/>
  <c r="N211" i="57"/>
  <c r="N212" i="57"/>
  <c r="N213" i="57"/>
  <c r="N214" i="57"/>
  <c r="N215" i="57"/>
  <c r="N216" i="57"/>
  <c r="N217" i="57"/>
  <c r="N218" i="57"/>
  <c r="N219" i="57"/>
  <c r="N220" i="57"/>
  <c r="N221" i="57"/>
  <c r="N222" i="57"/>
  <c r="N223" i="57"/>
  <c r="N224" i="57"/>
  <c r="N225" i="57"/>
  <c r="N226" i="57"/>
  <c r="N227" i="57"/>
  <c r="N228" i="57"/>
  <c r="N229" i="57"/>
  <c r="N230" i="57"/>
  <c r="N231" i="57"/>
  <c r="N232" i="57"/>
  <c r="N2" i="57"/>
  <c r="I61" i="70" l="1"/>
  <c r="J4" i="80"/>
  <c r="J5" i="80"/>
  <c r="J6" i="80"/>
  <c r="J7" i="80"/>
  <c r="J8" i="80"/>
  <c r="J9" i="80"/>
  <c r="E4" i="80"/>
  <c r="E5" i="80"/>
  <c r="E6" i="80"/>
  <c r="E7" i="80"/>
  <c r="E8" i="80"/>
  <c r="E9" i="80"/>
  <c r="E10" i="80"/>
  <c r="E11" i="80"/>
  <c r="E12" i="80"/>
  <c r="E13" i="80"/>
  <c r="E14" i="80"/>
  <c r="E15" i="80"/>
  <c r="E3" i="80"/>
  <c r="J3" i="57"/>
  <c r="F233" i="57"/>
  <c r="G233" i="57"/>
  <c r="H3" i="57"/>
  <c r="I3" i="57" s="1"/>
  <c r="H4" i="57"/>
  <c r="I4" i="57" s="1"/>
  <c r="H5" i="57"/>
  <c r="I5" i="57" s="1"/>
  <c r="H6" i="57"/>
  <c r="I6" i="57" s="1"/>
  <c r="H7" i="57"/>
  <c r="I7" i="57" s="1"/>
  <c r="H8" i="57"/>
  <c r="I8" i="57" s="1"/>
  <c r="H9" i="57"/>
  <c r="I9" i="57" s="1"/>
  <c r="H10" i="57"/>
  <c r="I10" i="57" s="1"/>
  <c r="H11" i="57"/>
  <c r="I11" i="57" s="1"/>
  <c r="H12" i="57"/>
  <c r="I12" i="57" s="1"/>
  <c r="H13" i="57"/>
  <c r="I13" i="57" s="1"/>
  <c r="H14" i="57"/>
  <c r="I14" i="57" s="1"/>
  <c r="H15" i="57"/>
  <c r="I15" i="57" s="1"/>
  <c r="H16" i="57"/>
  <c r="I16" i="57" s="1"/>
  <c r="H17" i="57"/>
  <c r="I17" i="57" s="1"/>
  <c r="H18" i="57"/>
  <c r="I18" i="57" s="1"/>
  <c r="H19" i="57"/>
  <c r="I19" i="57" s="1"/>
  <c r="H20" i="57"/>
  <c r="I20" i="57" s="1"/>
  <c r="H21" i="57"/>
  <c r="I21" i="57" s="1"/>
  <c r="H22" i="57"/>
  <c r="I22" i="57" s="1"/>
  <c r="H23" i="57"/>
  <c r="I23" i="57" s="1"/>
  <c r="H24" i="57"/>
  <c r="I24" i="57" s="1"/>
  <c r="H25" i="57"/>
  <c r="I25" i="57" s="1"/>
  <c r="H26" i="57"/>
  <c r="I26" i="57" s="1"/>
  <c r="H27" i="57"/>
  <c r="I27" i="57" s="1"/>
  <c r="H28" i="57"/>
  <c r="I28" i="57" s="1"/>
  <c r="H29" i="57"/>
  <c r="I29" i="57" s="1"/>
  <c r="H30" i="57"/>
  <c r="I30" i="57" s="1"/>
  <c r="H31" i="57"/>
  <c r="I31" i="57" s="1"/>
  <c r="H32" i="57"/>
  <c r="I32" i="57" s="1"/>
  <c r="H33" i="57"/>
  <c r="I33" i="57" s="1"/>
  <c r="H34" i="57"/>
  <c r="I34" i="57" s="1"/>
  <c r="H35" i="57"/>
  <c r="I35" i="57" s="1"/>
  <c r="H36" i="57"/>
  <c r="I36" i="57" s="1"/>
  <c r="H37" i="57"/>
  <c r="I37" i="57" s="1"/>
  <c r="H38" i="57"/>
  <c r="I38" i="57" s="1"/>
  <c r="H39" i="57"/>
  <c r="I39" i="57" s="1"/>
  <c r="H40" i="57"/>
  <c r="I40" i="57" s="1"/>
  <c r="H41" i="57"/>
  <c r="I41" i="57" s="1"/>
  <c r="H42" i="57"/>
  <c r="I42" i="57" s="1"/>
  <c r="H43" i="57"/>
  <c r="I43" i="57" s="1"/>
  <c r="H44" i="57"/>
  <c r="I44" i="57" s="1"/>
  <c r="H45" i="57"/>
  <c r="I45" i="57" s="1"/>
  <c r="H46" i="57"/>
  <c r="I46" i="57" s="1"/>
  <c r="H47" i="57"/>
  <c r="I47" i="57" s="1"/>
  <c r="H48" i="57"/>
  <c r="I48" i="57" s="1"/>
  <c r="H49" i="57"/>
  <c r="I49" i="57" s="1"/>
  <c r="H50" i="57"/>
  <c r="I50" i="57" s="1"/>
  <c r="H51" i="57"/>
  <c r="I51" i="57" s="1"/>
  <c r="H52" i="57"/>
  <c r="I52" i="57" s="1"/>
  <c r="H53" i="57"/>
  <c r="I53" i="57" s="1"/>
  <c r="H54" i="57"/>
  <c r="I54" i="57" s="1"/>
  <c r="H55" i="57"/>
  <c r="I55" i="57" s="1"/>
  <c r="H56" i="57"/>
  <c r="I56" i="57" s="1"/>
  <c r="H57" i="57"/>
  <c r="I57" i="57" s="1"/>
  <c r="H58" i="57"/>
  <c r="I58" i="57" s="1"/>
  <c r="H59" i="57"/>
  <c r="I59" i="57" s="1"/>
  <c r="H60" i="57"/>
  <c r="I60" i="57" s="1"/>
  <c r="H61" i="57"/>
  <c r="I61" i="57" s="1"/>
  <c r="H62" i="57"/>
  <c r="I62" i="57" s="1"/>
  <c r="H63" i="57"/>
  <c r="I63" i="57" s="1"/>
  <c r="H64" i="57"/>
  <c r="I64" i="57" s="1"/>
  <c r="H65" i="57"/>
  <c r="I65" i="57" s="1"/>
  <c r="H66" i="57"/>
  <c r="I66" i="57" s="1"/>
  <c r="H67" i="57"/>
  <c r="I67" i="57" s="1"/>
  <c r="H68" i="57"/>
  <c r="I68" i="57" s="1"/>
  <c r="H69" i="57"/>
  <c r="I69" i="57" s="1"/>
  <c r="H70" i="57"/>
  <c r="I70" i="57" s="1"/>
  <c r="H71" i="57"/>
  <c r="I71" i="57" s="1"/>
  <c r="H72" i="57"/>
  <c r="I72" i="57" s="1"/>
  <c r="H73" i="57"/>
  <c r="I73" i="57" s="1"/>
  <c r="H74" i="57"/>
  <c r="I74" i="57" s="1"/>
  <c r="H75" i="57"/>
  <c r="I75" i="57" s="1"/>
  <c r="H76" i="57"/>
  <c r="I76" i="57" s="1"/>
  <c r="H77" i="57"/>
  <c r="I77" i="57" s="1"/>
  <c r="H78" i="57"/>
  <c r="I78" i="57" s="1"/>
  <c r="H79" i="57"/>
  <c r="I79" i="57" s="1"/>
  <c r="H80" i="57"/>
  <c r="I80" i="57" s="1"/>
  <c r="H81" i="57"/>
  <c r="I81" i="57" s="1"/>
  <c r="H82" i="57"/>
  <c r="I82" i="57" s="1"/>
  <c r="H83" i="57"/>
  <c r="I83" i="57" s="1"/>
  <c r="H84" i="57"/>
  <c r="I84" i="57" s="1"/>
  <c r="H85" i="57"/>
  <c r="I85" i="57" s="1"/>
  <c r="H86" i="57"/>
  <c r="I86" i="57" s="1"/>
  <c r="H87" i="57"/>
  <c r="I87" i="57" s="1"/>
  <c r="H88" i="57"/>
  <c r="I88" i="57" s="1"/>
  <c r="H89" i="57"/>
  <c r="I89" i="57" s="1"/>
  <c r="H90" i="57"/>
  <c r="I90" i="57" s="1"/>
  <c r="H91" i="57"/>
  <c r="I91" i="57" s="1"/>
  <c r="H92" i="57"/>
  <c r="I92" i="57" s="1"/>
  <c r="H93" i="57"/>
  <c r="I93" i="57" s="1"/>
  <c r="H94" i="57"/>
  <c r="I94" i="57" s="1"/>
  <c r="H95" i="57"/>
  <c r="I95" i="57" s="1"/>
  <c r="H96" i="57"/>
  <c r="I96" i="57" s="1"/>
  <c r="H97" i="57"/>
  <c r="I97" i="57" s="1"/>
  <c r="H98" i="57"/>
  <c r="I98" i="57" s="1"/>
  <c r="H99" i="57"/>
  <c r="I99" i="57" s="1"/>
  <c r="H100" i="57"/>
  <c r="I100" i="57" s="1"/>
  <c r="H101" i="57"/>
  <c r="I101" i="57" s="1"/>
  <c r="H102" i="57"/>
  <c r="I102" i="57" s="1"/>
  <c r="H103" i="57"/>
  <c r="I103" i="57" s="1"/>
  <c r="H104" i="57"/>
  <c r="I104" i="57" s="1"/>
  <c r="H105" i="57"/>
  <c r="I105" i="57" s="1"/>
  <c r="H106" i="57"/>
  <c r="I106" i="57" s="1"/>
  <c r="H107" i="57"/>
  <c r="I107" i="57" s="1"/>
  <c r="H108" i="57"/>
  <c r="I108" i="57" s="1"/>
  <c r="H109" i="57"/>
  <c r="I109" i="57" s="1"/>
  <c r="H110" i="57"/>
  <c r="I110" i="57" s="1"/>
  <c r="H111" i="57"/>
  <c r="I111" i="57" s="1"/>
  <c r="H112" i="57"/>
  <c r="I112" i="57" s="1"/>
  <c r="H113" i="57"/>
  <c r="I113" i="57" s="1"/>
  <c r="H114" i="57"/>
  <c r="I114" i="57" s="1"/>
  <c r="H115" i="57"/>
  <c r="I115" i="57" s="1"/>
  <c r="H116" i="57"/>
  <c r="I116" i="57" s="1"/>
  <c r="H117" i="57"/>
  <c r="I117" i="57" s="1"/>
  <c r="H118" i="57"/>
  <c r="I118" i="57" s="1"/>
  <c r="H119" i="57"/>
  <c r="I119" i="57" s="1"/>
  <c r="H120" i="57"/>
  <c r="I120" i="57" s="1"/>
  <c r="H121" i="57"/>
  <c r="I121" i="57" s="1"/>
  <c r="H122" i="57"/>
  <c r="I122" i="57" s="1"/>
  <c r="H123" i="57"/>
  <c r="I123" i="57" s="1"/>
  <c r="H124" i="57"/>
  <c r="I124" i="57" s="1"/>
  <c r="H125" i="57"/>
  <c r="I125" i="57" s="1"/>
  <c r="H126" i="57"/>
  <c r="I126" i="57" s="1"/>
  <c r="H127" i="57"/>
  <c r="I127" i="57" s="1"/>
  <c r="H128" i="57"/>
  <c r="I128" i="57" s="1"/>
  <c r="H129" i="57"/>
  <c r="I129" i="57" s="1"/>
  <c r="H130" i="57"/>
  <c r="I130" i="57" s="1"/>
  <c r="H131" i="57"/>
  <c r="I131" i="57" s="1"/>
  <c r="H132" i="57"/>
  <c r="I132" i="57" s="1"/>
  <c r="H133" i="57"/>
  <c r="I133" i="57" s="1"/>
  <c r="H134" i="57"/>
  <c r="I134" i="57" s="1"/>
  <c r="H135" i="57"/>
  <c r="I135" i="57" s="1"/>
  <c r="H136" i="57"/>
  <c r="I136" i="57" s="1"/>
  <c r="H137" i="57"/>
  <c r="I137" i="57" s="1"/>
  <c r="H138" i="57"/>
  <c r="I138" i="57" s="1"/>
  <c r="H139" i="57"/>
  <c r="I139" i="57" s="1"/>
  <c r="H140" i="57"/>
  <c r="I140" i="57" s="1"/>
  <c r="H141" i="57"/>
  <c r="I141" i="57" s="1"/>
  <c r="H142" i="57"/>
  <c r="I142" i="57" s="1"/>
  <c r="H143" i="57"/>
  <c r="I143" i="57" s="1"/>
  <c r="H144" i="57"/>
  <c r="I144" i="57" s="1"/>
  <c r="H145" i="57"/>
  <c r="I145" i="57" s="1"/>
  <c r="H146" i="57"/>
  <c r="I146" i="57" s="1"/>
  <c r="H147" i="57"/>
  <c r="I147" i="57" s="1"/>
  <c r="H148" i="57"/>
  <c r="I148" i="57" s="1"/>
  <c r="H149" i="57"/>
  <c r="I149" i="57" s="1"/>
  <c r="H150" i="57"/>
  <c r="I150" i="57" s="1"/>
  <c r="H151" i="57"/>
  <c r="I151" i="57" s="1"/>
  <c r="H152" i="57"/>
  <c r="I152" i="57" s="1"/>
  <c r="H153" i="57"/>
  <c r="I153" i="57" s="1"/>
  <c r="H154" i="57"/>
  <c r="I154" i="57" s="1"/>
  <c r="H155" i="57"/>
  <c r="I155" i="57" s="1"/>
  <c r="H156" i="57"/>
  <c r="I156" i="57" s="1"/>
  <c r="H157" i="57"/>
  <c r="I157" i="57" s="1"/>
  <c r="H158" i="57"/>
  <c r="I158" i="57" s="1"/>
  <c r="H159" i="57"/>
  <c r="I159" i="57" s="1"/>
  <c r="H160" i="57"/>
  <c r="I160" i="57" s="1"/>
  <c r="H161" i="57"/>
  <c r="I161" i="57" s="1"/>
  <c r="H162" i="57"/>
  <c r="I162" i="57" s="1"/>
  <c r="H163" i="57"/>
  <c r="I163" i="57" s="1"/>
  <c r="H164" i="57"/>
  <c r="I164" i="57" s="1"/>
  <c r="H165" i="57"/>
  <c r="I165" i="57" s="1"/>
  <c r="H166" i="57"/>
  <c r="I166" i="57" s="1"/>
  <c r="H167" i="57"/>
  <c r="I167" i="57" s="1"/>
  <c r="H168" i="57"/>
  <c r="I168" i="57" s="1"/>
  <c r="H169" i="57"/>
  <c r="I169" i="57" s="1"/>
  <c r="H170" i="57"/>
  <c r="I170" i="57" s="1"/>
  <c r="H171" i="57"/>
  <c r="I171" i="57" s="1"/>
  <c r="H172" i="57"/>
  <c r="I172" i="57" s="1"/>
  <c r="H173" i="57"/>
  <c r="I173" i="57" s="1"/>
  <c r="H174" i="57"/>
  <c r="I174" i="57" s="1"/>
  <c r="H175" i="57"/>
  <c r="I175" i="57" s="1"/>
  <c r="H176" i="57"/>
  <c r="I176" i="57" s="1"/>
  <c r="H177" i="57"/>
  <c r="I177" i="57" s="1"/>
  <c r="H178" i="57"/>
  <c r="I178" i="57" s="1"/>
  <c r="H179" i="57"/>
  <c r="I179" i="57" s="1"/>
  <c r="H180" i="57"/>
  <c r="I180" i="57" s="1"/>
  <c r="H181" i="57"/>
  <c r="I181" i="57" s="1"/>
  <c r="H182" i="57"/>
  <c r="H183" i="57"/>
  <c r="I183" i="57" s="1"/>
  <c r="H184" i="57"/>
  <c r="I184" i="57" s="1"/>
  <c r="H185" i="57"/>
  <c r="I185" i="57" s="1"/>
  <c r="H186" i="57"/>
  <c r="I186" i="57" s="1"/>
  <c r="H187" i="57"/>
  <c r="I187" i="57" s="1"/>
  <c r="H188" i="57"/>
  <c r="I188" i="57" s="1"/>
  <c r="H189" i="57"/>
  <c r="I189" i="57" s="1"/>
  <c r="H190" i="57"/>
  <c r="I190" i="57" s="1"/>
  <c r="H191" i="57"/>
  <c r="I191" i="57" s="1"/>
  <c r="H192" i="57"/>
  <c r="I192" i="57" s="1"/>
  <c r="H193" i="57"/>
  <c r="I193" i="57" s="1"/>
  <c r="H194" i="57"/>
  <c r="I194" i="57" s="1"/>
  <c r="H195" i="57"/>
  <c r="I195" i="57" s="1"/>
  <c r="H196" i="57"/>
  <c r="I196" i="57" s="1"/>
  <c r="H197" i="57"/>
  <c r="I197" i="57" s="1"/>
  <c r="H198" i="57"/>
  <c r="I198" i="57" s="1"/>
  <c r="H199" i="57"/>
  <c r="I199" i="57" s="1"/>
  <c r="H200" i="57"/>
  <c r="I200" i="57" s="1"/>
  <c r="H201" i="57"/>
  <c r="I201" i="57" s="1"/>
  <c r="H202" i="57"/>
  <c r="I202" i="57" s="1"/>
  <c r="H203" i="57"/>
  <c r="I203" i="57" s="1"/>
  <c r="H204" i="57"/>
  <c r="I204" i="57" s="1"/>
  <c r="H205" i="57"/>
  <c r="I205" i="57" s="1"/>
  <c r="H206" i="57"/>
  <c r="I206" i="57" s="1"/>
  <c r="H207" i="57"/>
  <c r="I207" i="57" s="1"/>
  <c r="H208" i="57"/>
  <c r="I208" i="57" s="1"/>
  <c r="H209" i="57"/>
  <c r="I209" i="57" s="1"/>
  <c r="H210" i="57"/>
  <c r="I210" i="57" s="1"/>
  <c r="H211" i="57"/>
  <c r="I211" i="57" s="1"/>
  <c r="H212" i="57"/>
  <c r="I212" i="57" s="1"/>
  <c r="H213" i="57"/>
  <c r="I213" i="57" s="1"/>
  <c r="H214" i="57"/>
  <c r="I214" i="57" s="1"/>
  <c r="H215" i="57"/>
  <c r="I215" i="57" s="1"/>
  <c r="H216" i="57"/>
  <c r="I216" i="57" s="1"/>
  <c r="H217" i="57"/>
  <c r="I217" i="57" s="1"/>
  <c r="H218" i="57"/>
  <c r="I218" i="57" s="1"/>
  <c r="H219" i="57"/>
  <c r="I219" i="57" s="1"/>
  <c r="H220" i="57"/>
  <c r="I220" i="57" s="1"/>
  <c r="I221" i="57"/>
  <c r="H222" i="57"/>
  <c r="I222" i="57" s="1"/>
  <c r="H223" i="57"/>
  <c r="I223" i="57" s="1"/>
  <c r="H224" i="57"/>
  <c r="I224" i="57" s="1"/>
  <c r="I225" i="57"/>
  <c r="H226" i="57"/>
  <c r="I226" i="57" s="1"/>
  <c r="H227" i="57"/>
  <c r="I227" i="57" s="1"/>
  <c r="H228" i="57"/>
  <c r="I228" i="57" s="1"/>
  <c r="I229" i="57"/>
  <c r="H230" i="57"/>
  <c r="I230" i="57" s="1"/>
  <c r="H231" i="57"/>
  <c r="I231" i="57" s="1"/>
  <c r="H232" i="57"/>
  <c r="I232" i="57" s="1"/>
  <c r="H2" i="57"/>
  <c r="I2" i="57" s="1"/>
  <c r="K44" i="70"/>
  <c r="K9" i="70"/>
  <c r="J17" i="70"/>
  <c r="H17" i="70"/>
  <c r="K17" i="70" s="1"/>
  <c r="J14" i="70"/>
  <c r="H14" i="70"/>
  <c r="K14" i="70" s="1"/>
  <c r="J13" i="70"/>
  <c r="H13" i="70"/>
  <c r="K13" i="70" s="1"/>
  <c r="J12" i="70"/>
  <c r="H12" i="70"/>
  <c r="K12" i="70" s="1"/>
  <c r="J9" i="70"/>
  <c r="H9" i="70"/>
  <c r="J8" i="70"/>
  <c r="H8" i="70"/>
  <c r="K8" i="70" s="1"/>
  <c r="J7" i="70"/>
  <c r="H7" i="70"/>
  <c r="K7" i="70" s="1"/>
  <c r="J4" i="70"/>
  <c r="H4" i="70"/>
  <c r="K4" i="70" s="1"/>
  <c r="J3" i="70"/>
  <c r="H3" i="70"/>
  <c r="K3" i="70" s="1"/>
  <c r="J2" i="70"/>
  <c r="H2" i="70"/>
  <c r="K2" i="70" s="1"/>
  <c r="J30" i="70"/>
  <c r="J29" i="70"/>
  <c r="H30" i="70"/>
  <c r="K30" i="70" s="1"/>
  <c r="H29" i="70"/>
  <c r="K29" i="70" s="1"/>
  <c r="J35" i="70"/>
  <c r="H35" i="70"/>
  <c r="K35" i="70" s="1"/>
  <c r="J34" i="70"/>
  <c r="H34" i="70"/>
  <c r="K34" i="70" s="1"/>
  <c r="J33" i="70"/>
  <c r="H33" i="70"/>
  <c r="K33" i="70" s="1"/>
  <c r="J32" i="70"/>
  <c r="H32" i="70"/>
  <c r="K32" i="70" s="1"/>
  <c r="J31" i="70"/>
  <c r="H31" i="70"/>
  <c r="K31" i="70" s="1"/>
  <c r="J57" i="70"/>
  <c r="H57" i="70"/>
  <c r="K57" i="70" s="1"/>
  <c r="J56" i="70"/>
  <c r="H56" i="70"/>
  <c r="K56" i="70" s="1"/>
  <c r="J55" i="70"/>
  <c r="H55" i="70"/>
  <c r="K55" i="70" s="1"/>
  <c r="J54" i="70"/>
  <c r="H54" i="70"/>
  <c r="K54" i="70" s="1"/>
  <c r="J51" i="70"/>
  <c r="J50" i="70"/>
  <c r="J49" i="70"/>
  <c r="J48" i="70"/>
  <c r="H51" i="70"/>
  <c r="K51" i="70" s="1"/>
  <c r="H50" i="70"/>
  <c r="K50" i="70" s="1"/>
  <c r="H49" i="70"/>
  <c r="K49" i="70" s="1"/>
  <c r="H48" i="70"/>
  <c r="K48" i="70" s="1"/>
  <c r="J45" i="70"/>
  <c r="H45" i="70"/>
  <c r="K45" i="70" s="1"/>
  <c r="J44" i="70"/>
  <c r="H44" i="70"/>
  <c r="J43" i="70"/>
  <c r="H43" i="70"/>
  <c r="K43" i="70" s="1"/>
  <c r="J42" i="70"/>
  <c r="H42" i="70"/>
  <c r="K42" i="70" s="1"/>
  <c r="J41" i="70"/>
  <c r="H41" i="70"/>
  <c r="K41" i="70" s="1"/>
  <c r="J40" i="70"/>
  <c r="H40" i="70"/>
  <c r="K40" i="70" s="1"/>
  <c r="J39" i="70"/>
  <c r="H39" i="70"/>
  <c r="K39" i="70" s="1"/>
  <c r="J26" i="70"/>
  <c r="J25" i="70"/>
  <c r="J24" i="70"/>
  <c r="J23" i="70"/>
  <c r="J22" i="70"/>
  <c r="J21" i="70"/>
  <c r="J20" i="70"/>
  <c r="H26" i="70"/>
  <c r="K26" i="70" s="1"/>
  <c r="H25" i="70"/>
  <c r="K25" i="70" s="1"/>
  <c r="H24" i="70"/>
  <c r="K24" i="70" s="1"/>
  <c r="H23" i="70"/>
  <c r="H22" i="70"/>
  <c r="K22" i="70" s="1"/>
  <c r="H21" i="70"/>
  <c r="K21" i="70" s="1"/>
  <c r="H20" i="70"/>
  <c r="K20" i="70" s="1"/>
  <c r="E21" i="70"/>
  <c r="E22" i="70"/>
  <c r="E23" i="70"/>
  <c r="E24" i="70"/>
  <c r="E25" i="70"/>
  <c r="E26" i="70"/>
  <c r="E20" i="70"/>
  <c r="AE34" i="67"/>
  <c r="AG31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12" i="67"/>
  <c r="E16" i="80"/>
  <c r="K23" i="70" l="1"/>
  <c r="I182" i="57"/>
  <c r="Q182" i="57"/>
  <c r="K3" i="57"/>
  <c r="L3" i="57" s="1"/>
  <c r="N233" i="57"/>
  <c r="I233" i="57"/>
  <c r="H233" i="57"/>
  <c r="K2" i="57"/>
  <c r="L2" i="57" s="1"/>
  <c r="J4" i="57"/>
  <c r="P2" i="57" l="1"/>
  <c r="M3" i="57"/>
  <c r="K4" i="57"/>
  <c r="L4" i="57" s="1"/>
  <c r="J5" i="57"/>
  <c r="K5" i="57" l="1"/>
  <c r="L5" i="57" s="1"/>
  <c r="J6" i="57"/>
  <c r="F4" i="80"/>
  <c r="F5" i="80"/>
  <c r="F6" i="80"/>
  <c r="F7" i="80"/>
  <c r="F8" i="80"/>
  <c r="F9" i="80"/>
  <c r="F3" i="80"/>
  <c r="J3" i="80"/>
  <c r="K9" i="80"/>
  <c r="K8" i="80"/>
  <c r="K7" i="80"/>
  <c r="K6" i="80"/>
  <c r="K4" i="80"/>
  <c r="K5" i="80"/>
  <c r="J18" i="80"/>
  <c r="J19" i="80"/>
  <c r="M5" i="57" l="1"/>
  <c r="M4" i="57"/>
  <c r="K6" i="57"/>
  <c r="L6" i="57" s="1"/>
  <c r="J7" i="57"/>
  <c r="K3" i="80"/>
  <c r="M6" i="57" l="1"/>
  <c r="J8" i="57"/>
  <c r="K7" i="57"/>
  <c r="L7" i="57" s="1"/>
  <c r="M2" i="57"/>
  <c r="K8" i="57" l="1"/>
  <c r="L8" i="57" s="1"/>
  <c r="J9" i="57"/>
  <c r="M8" i="57" l="1"/>
  <c r="K9" i="57"/>
  <c r="L9" i="57" s="1"/>
  <c r="J10" i="57"/>
  <c r="M7" i="57"/>
  <c r="K10" i="57" l="1"/>
  <c r="L10" i="57" s="1"/>
  <c r="J11" i="57"/>
  <c r="M9" i="57"/>
  <c r="M10" i="57" l="1"/>
  <c r="K11" i="57"/>
  <c r="J12" i="57"/>
  <c r="L11" i="57" l="1"/>
  <c r="M11" i="57" s="1"/>
  <c r="J13" i="57"/>
  <c r="K12" i="57"/>
  <c r="L12" i="57" s="1"/>
  <c r="M12" i="57" l="1"/>
  <c r="J14" i="57"/>
  <c r="K13" i="57"/>
  <c r="L13" i="57" s="1"/>
  <c r="M13" i="57" l="1"/>
  <c r="K14" i="57"/>
  <c r="L14" i="57" s="1"/>
  <c r="J15" i="57"/>
  <c r="M14" i="57" l="1"/>
  <c r="K15" i="57"/>
  <c r="L15" i="57" s="1"/>
  <c r="J16" i="57"/>
  <c r="M15" i="57" l="1"/>
  <c r="K16" i="57"/>
  <c r="L16" i="57" s="1"/>
  <c r="J17" i="57"/>
  <c r="M16" i="57" l="1"/>
  <c r="K17" i="57"/>
  <c r="J18" i="57"/>
  <c r="L17" i="57" l="1"/>
  <c r="M17" i="57" s="1"/>
  <c r="J19" i="57"/>
  <c r="K18" i="57"/>
  <c r="L18" i="57" s="1"/>
  <c r="M18" i="57" l="1"/>
  <c r="K19" i="57"/>
  <c r="L19" i="57" s="1"/>
  <c r="J20" i="57"/>
  <c r="M19" i="57" l="1"/>
  <c r="K20" i="57"/>
  <c r="L20" i="57" s="1"/>
  <c r="J21" i="57"/>
  <c r="M20" i="57" l="1"/>
  <c r="K21" i="57"/>
  <c r="L21" i="57" s="1"/>
  <c r="J22" i="57"/>
  <c r="M21" i="57" l="1"/>
  <c r="J23" i="57"/>
  <c r="K22" i="57"/>
  <c r="L22" i="57" s="1"/>
  <c r="M22" i="57" l="1"/>
  <c r="J24" i="57"/>
  <c r="K23" i="57"/>
  <c r="L23" i="57" s="1"/>
  <c r="M23" i="57" l="1"/>
  <c r="J25" i="57"/>
  <c r="K24" i="57"/>
  <c r="L24" i="57" s="1"/>
  <c r="M24" i="57" l="1"/>
  <c r="K25" i="57"/>
  <c r="L25" i="57" s="1"/>
  <c r="J26" i="57"/>
  <c r="M25" i="57" l="1"/>
  <c r="J27" i="57"/>
  <c r="K26" i="57"/>
  <c r="L26" i="57" s="1"/>
  <c r="M26" i="57" l="1"/>
  <c r="J28" i="57"/>
  <c r="K27" i="57"/>
  <c r="L27" i="57" s="1"/>
  <c r="M27" i="57" l="1"/>
  <c r="K28" i="57"/>
  <c r="L28" i="57" s="1"/>
  <c r="J29" i="57"/>
  <c r="M28" i="57" l="1"/>
  <c r="K29" i="57"/>
  <c r="L29" i="57" s="1"/>
  <c r="J30" i="57"/>
  <c r="M29" i="57" l="1"/>
  <c r="J31" i="57"/>
  <c r="K30" i="57"/>
  <c r="L30" i="57" s="1"/>
  <c r="M30" i="57" l="1"/>
  <c r="J32" i="57"/>
  <c r="K31" i="57"/>
  <c r="L31" i="57" s="1"/>
  <c r="M31" i="57" l="1"/>
  <c r="K32" i="57"/>
  <c r="L32" i="57" s="1"/>
  <c r="J33" i="57"/>
  <c r="M32" i="57" l="1"/>
  <c r="J34" i="57"/>
  <c r="K33" i="57"/>
  <c r="L33" i="57" s="1"/>
  <c r="M33" i="57" l="1"/>
  <c r="K34" i="57"/>
  <c r="L34" i="57" s="1"/>
  <c r="J35" i="57"/>
  <c r="M34" i="57" l="1"/>
  <c r="K35" i="57"/>
  <c r="L35" i="57" s="1"/>
  <c r="J36" i="57"/>
  <c r="M35" i="57" l="1"/>
  <c r="K36" i="57"/>
  <c r="L36" i="57" s="1"/>
  <c r="J37" i="57"/>
  <c r="M36" i="57" l="1"/>
  <c r="K37" i="57"/>
  <c r="L37" i="57" s="1"/>
  <c r="J38" i="57"/>
  <c r="M37" i="57" l="1"/>
  <c r="K38" i="57"/>
  <c r="L38" i="57" s="1"/>
  <c r="J39" i="57"/>
  <c r="M38" i="57" l="1"/>
  <c r="K39" i="57"/>
  <c r="L39" i="57" s="1"/>
  <c r="J40" i="57"/>
  <c r="M39" i="57" l="1"/>
  <c r="J41" i="57"/>
  <c r="K40" i="57"/>
  <c r="L40" i="57" s="1"/>
  <c r="M40" i="57" l="1"/>
  <c r="K41" i="57"/>
  <c r="L41" i="57" s="1"/>
  <c r="J42" i="57"/>
  <c r="M41" i="57" l="1"/>
  <c r="K42" i="57"/>
  <c r="L42" i="57" s="1"/>
  <c r="J43" i="57"/>
  <c r="M42" i="57" l="1"/>
  <c r="K43" i="57"/>
  <c r="L43" i="57" s="1"/>
  <c r="J44" i="57"/>
  <c r="M43" i="57" l="1"/>
  <c r="J45" i="57"/>
  <c r="K44" i="57"/>
  <c r="L44" i="57" s="1"/>
  <c r="M44" i="57" l="1"/>
  <c r="J46" i="57"/>
  <c r="K45" i="57"/>
  <c r="L45" i="57" s="1"/>
  <c r="M45" i="57" l="1"/>
  <c r="J47" i="57"/>
  <c r="K46" i="57"/>
  <c r="L46" i="57" s="1"/>
  <c r="M46" i="57" l="1"/>
  <c r="J48" i="57"/>
  <c r="K47" i="57"/>
  <c r="L47" i="57" s="1"/>
  <c r="M47" i="57" l="1"/>
  <c r="K48" i="57"/>
  <c r="L48" i="57" s="1"/>
  <c r="J49" i="57"/>
  <c r="M48" i="57" l="1"/>
  <c r="K49" i="57"/>
  <c r="L49" i="57" s="1"/>
  <c r="J50" i="57"/>
  <c r="M49" i="57" l="1"/>
  <c r="J51" i="57"/>
  <c r="K50" i="57"/>
  <c r="L50" i="57" s="1"/>
  <c r="M50" i="57" l="1"/>
  <c r="J52" i="57"/>
  <c r="K51" i="57"/>
  <c r="L51" i="57" s="1"/>
  <c r="M51" i="57" l="1"/>
  <c r="J53" i="57"/>
  <c r="J54" i="57" s="1"/>
  <c r="K52" i="57"/>
  <c r="L52" i="57" s="1"/>
  <c r="M52" i="57" l="1"/>
  <c r="K53" i="57"/>
  <c r="L53" i="57" s="1"/>
  <c r="M53" i="57" l="1"/>
  <c r="K54" i="57"/>
  <c r="L54" i="57" s="1"/>
  <c r="J55" i="57"/>
  <c r="M54" i="57" l="1"/>
  <c r="J56" i="57"/>
  <c r="K55" i="57"/>
  <c r="L55" i="57" s="1"/>
  <c r="M55" i="57" l="1"/>
  <c r="J57" i="57"/>
  <c r="K56" i="57"/>
  <c r="L56" i="57" s="1"/>
  <c r="M56" i="57" l="1"/>
  <c r="J58" i="57"/>
  <c r="K57" i="57"/>
  <c r="L57" i="57" s="1"/>
  <c r="M57" i="57" l="1"/>
  <c r="K58" i="57"/>
  <c r="L58" i="57" s="1"/>
  <c r="J59" i="57"/>
  <c r="M58" i="57" l="1"/>
  <c r="K59" i="57"/>
  <c r="L59" i="57" s="1"/>
  <c r="J60" i="57"/>
  <c r="M59" i="57" l="1"/>
  <c r="K60" i="57"/>
  <c r="L60" i="57" s="1"/>
  <c r="J61" i="57"/>
  <c r="M60" i="57" l="1"/>
  <c r="J62" i="57"/>
  <c r="K61" i="57"/>
  <c r="L61" i="57" s="1"/>
  <c r="M61" i="57" l="1"/>
  <c r="J63" i="57"/>
  <c r="K62" i="57"/>
  <c r="L62" i="57" s="1"/>
  <c r="M62" i="57" l="1"/>
  <c r="J64" i="57"/>
  <c r="K63" i="57"/>
  <c r="L63" i="57" s="1"/>
  <c r="M63" i="57" l="1"/>
  <c r="J65" i="57"/>
  <c r="K64" i="57"/>
  <c r="L64" i="57" s="1"/>
  <c r="M64" i="57" l="1"/>
  <c r="K65" i="57"/>
  <c r="L65" i="57" s="1"/>
  <c r="J66" i="57"/>
  <c r="M65" i="57" l="1"/>
  <c r="J67" i="57"/>
  <c r="K66" i="57"/>
  <c r="L66" i="57" s="1"/>
  <c r="M66" i="57" l="1"/>
  <c r="K67" i="57"/>
  <c r="L67" i="57" s="1"/>
  <c r="J68" i="57"/>
  <c r="M67" i="57" l="1"/>
  <c r="K68" i="57"/>
  <c r="L68" i="57" s="1"/>
  <c r="J69" i="57"/>
  <c r="M68" i="57" l="1"/>
  <c r="J70" i="57"/>
  <c r="K69" i="57"/>
  <c r="L69" i="57" s="1"/>
  <c r="M69" i="57" l="1"/>
  <c r="K70" i="57"/>
  <c r="L70" i="57" s="1"/>
  <c r="J71" i="57"/>
  <c r="M70" i="57" l="1"/>
  <c r="J72" i="57"/>
  <c r="K71" i="57"/>
  <c r="L71" i="57" s="1"/>
  <c r="M71" i="57" l="1"/>
  <c r="J73" i="57"/>
  <c r="K72" i="57"/>
  <c r="L72" i="57" s="1"/>
  <c r="M72" i="57" l="1"/>
  <c r="K73" i="57"/>
  <c r="L73" i="57" s="1"/>
  <c r="J74" i="57"/>
  <c r="M73" i="57" l="1"/>
  <c r="J75" i="57"/>
  <c r="K74" i="57"/>
  <c r="L74" i="57" s="1"/>
  <c r="M74" i="57" l="1"/>
  <c r="K75" i="57"/>
  <c r="L75" i="57" s="1"/>
  <c r="J76" i="57"/>
  <c r="M75" i="57" l="1"/>
  <c r="K76" i="57"/>
  <c r="L76" i="57" s="1"/>
  <c r="J77" i="57"/>
  <c r="M76" i="57" l="1"/>
  <c r="J78" i="57"/>
  <c r="K77" i="57"/>
  <c r="L77" i="57" s="1"/>
  <c r="M77" i="57" l="1"/>
  <c r="J79" i="57"/>
  <c r="K78" i="57"/>
  <c r="L78" i="57" s="1"/>
  <c r="M78" i="57" l="1"/>
  <c r="K79" i="57"/>
  <c r="L79" i="57" s="1"/>
  <c r="J80" i="57"/>
  <c r="M79" i="57" l="1"/>
  <c r="J81" i="57"/>
  <c r="K80" i="57"/>
  <c r="L80" i="57" s="1"/>
  <c r="M80" i="57" l="1"/>
  <c r="J82" i="57"/>
  <c r="K81" i="57"/>
  <c r="L81" i="57" s="1"/>
  <c r="M81" i="57" l="1"/>
  <c r="K82" i="57"/>
  <c r="L82" i="57" s="1"/>
  <c r="J83" i="57"/>
  <c r="M82" i="57" l="1"/>
  <c r="K83" i="57"/>
  <c r="L83" i="57" s="1"/>
  <c r="J84" i="57"/>
  <c r="M83" i="57" l="1"/>
  <c r="J85" i="57"/>
  <c r="K84" i="57"/>
  <c r="L84" i="57" s="1"/>
  <c r="M84" i="57" l="1"/>
  <c r="K85" i="57"/>
  <c r="L85" i="57" s="1"/>
  <c r="J86" i="57"/>
  <c r="M85" i="57" l="1"/>
  <c r="K86" i="57"/>
  <c r="L86" i="57" s="1"/>
  <c r="J87" i="57"/>
  <c r="M86" i="57" l="1"/>
  <c r="J88" i="57"/>
  <c r="K87" i="57"/>
  <c r="L87" i="57" s="1"/>
  <c r="M87" i="57" l="1"/>
  <c r="J89" i="57"/>
  <c r="K88" i="57"/>
  <c r="L88" i="57" s="1"/>
  <c r="M88" i="57" l="1"/>
  <c r="K89" i="57"/>
  <c r="L89" i="57" s="1"/>
  <c r="J90" i="57"/>
  <c r="M89" i="57" l="1"/>
  <c r="K90" i="57"/>
  <c r="L90" i="57" s="1"/>
  <c r="J91" i="57"/>
  <c r="M90" i="57" l="1"/>
  <c r="J92" i="57"/>
  <c r="K91" i="57"/>
  <c r="L91" i="57" s="1"/>
  <c r="M91" i="57" l="1"/>
  <c r="K92" i="57"/>
  <c r="L92" i="57" s="1"/>
  <c r="J93" i="57"/>
  <c r="M92" i="57" l="1"/>
  <c r="J94" i="57"/>
  <c r="K93" i="57"/>
  <c r="L93" i="57" s="1"/>
  <c r="M93" i="57" l="1"/>
  <c r="J95" i="57"/>
  <c r="K94" i="57"/>
  <c r="L94" i="57" s="1"/>
  <c r="M94" i="57" l="1"/>
  <c r="K95" i="57"/>
  <c r="L95" i="57" s="1"/>
  <c r="J96" i="57"/>
  <c r="M95" i="57" l="1"/>
  <c r="K96" i="57"/>
  <c r="L96" i="57" s="1"/>
  <c r="J97" i="57"/>
  <c r="M96" i="57" l="1"/>
  <c r="J98" i="57"/>
  <c r="K97" i="57"/>
  <c r="L97" i="57" s="1"/>
  <c r="M97" i="57" l="1"/>
  <c r="J99" i="57"/>
  <c r="K98" i="57"/>
  <c r="L98" i="57" s="1"/>
  <c r="M98" i="57" l="1"/>
  <c r="J100" i="57"/>
  <c r="J101" i="57" s="1"/>
  <c r="K99" i="57"/>
  <c r="L99" i="57" s="1"/>
  <c r="M99" i="57" l="1"/>
  <c r="K100" i="57"/>
  <c r="L100" i="57" s="1"/>
  <c r="M100" i="57" l="1"/>
  <c r="J102" i="57"/>
  <c r="K101" i="57"/>
  <c r="L101" i="57" s="1"/>
  <c r="M101" i="57" l="1"/>
  <c r="J103" i="57"/>
  <c r="K102" i="57"/>
  <c r="L102" i="57" s="1"/>
  <c r="M102" i="57" l="1"/>
  <c r="J104" i="57"/>
  <c r="K103" i="57"/>
  <c r="L103" i="57" s="1"/>
  <c r="M103" i="57" l="1"/>
  <c r="J105" i="57"/>
  <c r="K104" i="57"/>
  <c r="L104" i="57" s="1"/>
  <c r="M104" i="57" l="1"/>
  <c r="K105" i="57"/>
  <c r="L105" i="57" s="1"/>
  <c r="J106" i="57"/>
  <c r="M105" i="57" l="1"/>
  <c r="J107" i="57"/>
  <c r="K106" i="57"/>
  <c r="L106" i="57" s="1"/>
  <c r="M106" i="57" l="1"/>
  <c r="J108" i="57"/>
  <c r="K107" i="57"/>
  <c r="L107" i="57" s="1"/>
  <c r="M107" i="57" l="1"/>
  <c r="J109" i="57"/>
  <c r="K108" i="57"/>
  <c r="L108" i="57" s="1"/>
  <c r="M108" i="57" l="1"/>
  <c r="J110" i="57"/>
  <c r="K109" i="57"/>
  <c r="L109" i="57" s="1"/>
  <c r="M109" i="57" l="1"/>
  <c r="J111" i="57"/>
  <c r="K110" i="57"/>
  <c r="L110" i="57" s="1"/>
  <c r="M110" i="57" l="1"/>
  <c r="J112" i="57"/>
  <c r="K111" i="57"/>
  <c r="L111" i="57" s="1"/>
  <c r="M111" i="57" l="1"/>
  <c r="K112" i="57"/>
  <c r="L112" i="57" s="1"/>
  <c r="J113" i="57"/>
  <c r="M112" i="57" l="1"/>
  <c r="J114" i="57"/>
  <c r="K113" i="57"/>
  <c r="L113" i="57" s="1"/>
  <c r="M113" i="57" l="1"/>
  <c r="K114" i="57"/>
  <c r="L114" i="57" s="1"/>
  <c r="J115" i="57"/>
  <c r="M114" i="57" l="1"/>
  <c r="J116" i="57"/>
  <c r="K115" i="57"/>
  <c r="L115" i="57" s="1"/>
  <c r="M115" i="57" l="1"/>
  <c r="J117" i="57"/>
  <c r="K116" i="57"/>
  <c r="L116" i="57" s="1"/>
  <c r="M116" i="57" l="1"/>
  <c r="J118" i="57"/>
  <c r="K117" i="57"/>
  <c r="L117" i="57" s="1"/>
  <c r="M117" i="57" l="1"/>
  <c r="J119" i="57"/>
  <c r="K118" i="57"/>
  <c r="L118" i="57" s="1"/>
  <c r="M118" i="57" l="1"/>
  <c r="J120" i="57"/>
  <c r="K119" i="57"/>
  <c r="L119" i="57" s="1"/>
  <c r="M119" i="57" l="1"/>
  <c r="J121" i="57"/>
  <c r="K120" i="57"/>
  <c r="L120" i="57" s="1"/>
  <c r="M120" i="57" l="1"/>
  <c r="J122" i="57"/>
  <c r="K121" i="57"/>
  <c r="L121" i="57" s="1"/>
  <c r="M121" i="57" l="1"/>
  <c r="J123" i="57"/>
  <c r="K122" i="57"/>
  <c r="L122" i="57" s="1"/>
  <c r="M122" i="57" l="1"/>
  <c r="J124" i="57"/>
  <c r="K123" i="57"/>
  <c r="L123" i="57" s="1"/>
  <c r="M123" i="57" l="1"/>
  <c r="J125" i="57"/>
  <c r="K124" i="57"/>
  <c r="L124" i="57" s="1"/>
  <c r="M124" i="57" l="1"/>
  <c r="J126" i="57"/>
  <c r="K125" i="57"/>
  <c r="L125" i="57" s="1"/>
  <c r="M125" i="57" l="1"/>
  <c r="K126" i="57"/>
  <c r="L126" i="57" s="1"/>
  <c r="J127" i="57"/>
  <c r="M126" i="57" l="1"/>
  <c r="J128" i="57"/>
  <c r="K127" i="57"/>
  <c r="L127" i="57" s="1"/>
  <c r="M127" i="57" l="1"/>
  <c r="J129" i="57"/>
  <c r="K128" i="57"/>
  <c r="L128" i="57" s="1"/>
  <c r="M128" i="57" l="1"/>
  <c r="J130" i="57"/>
  <c r="K129" i="57"/>
  <c r="L129" i="57" s="1"/>
  <c r="M129" i="57" l="1"/>
  <c r="J131" i="57"/>
  <c r="K130" i="57"/>
  <c r="L130" i="57" s="1"/>
  <c r="M130" i="57" l="1"/>
  <c r="J132" i="57"/>
  <c r="K131" i="57"/>
  <c r="L131" i="57" s="1"/>
  <c r="M131" i="57" l="1"/>
  <c r="J133" i="57"/>
  <c r="K132" i="57"/>
  <c r="L132" i="57" s="1"/>
  <c r="M132" i="57" l="1"/>
  <c r="K133" i="57"/>
  <c r="L133" i="57" s="1"/>
  <c r="J134" i="57"/>
  <c r="M133" i="57" l="1"/>
  <c r="J135" i="57"/>
  <c r="K134" i="57"/>
  <c r="L134" i="57" s="1"/>
  <c r="M134" i="57" l="1"/>
  <c r="J136" i="57"/>
  <c r="K135" i="57"/>
  <c r="L135" i="57" s="1"/>
  <c r="M135" i="57" l="1"/>
  <c r="J137" i="57"/>
  <c r="K136" i="57"/>
  <c r="L136" i="57" s="1"/>
  <c r="M136" i="57" l="1"/>
  <c r="J138" i="57"/>
  <c r="K137" i="57"/>
  <c r="L137" i="57" s="1"/>
  <c r="M137" i="57" l="1"/>
  <c r="J139" i="57"/>
  <c r="K138" i="57"/>
  <c r="L138" i="57" s="1"/>
  <c r="M138" i="57" l="1"/>
  <c r="J140" i="57"/>
  <c r="K139" i="57"/>
  <c r="L139" i="57" s="1"/>
  <c r="M139" i="57" l="1"/>
  <c r="K140" i="57"/>
  <c r="L140" i="57" s="1"/>
  <c r="J141" i="57"/>
  <c r="M140" i="57" l="1"/>
  <c r="J142" i="57"/>
  <c r="K141" i="57"/>
  <c r="L141" i="57" s="1"/>
  <c r="M141" i="57" l="1"/>
  <c r="K142" i="57"/>
  <c r="L142" i="57" s="1"/>
  <c r="J143" i="57"/>
  <c r="M142" i="57" l="1"/>
  <c r="J144" i="57"/>
  <c r="K143" i="57"/>
  <c r="L143" i="57" s="1"/>
  <c r="M143" i="57" l="1"/>
  <c r="K144" i="57"/>
  <c r="L144" i="57" s="1"/>
  <c r="J145" i="57"/>
  <c r="M144" i="57" l="1"/>
  <c r="J146" i="57"/>
  <c r="K145" i="57"/>
  <c r="L145" i="57" s="1"/>
  <c r="M145" i="57" l="1"/>
  <c r="J147" i="57"/>
  <c r="J148" i="57" s="1"/>
  <c r="K146" i="57"/>
  <c r="L146" i="57" s="1"/>
  <c r="M146" i="57" l="1"/>
  <c r="K147" i="57"/>
  <c r="L147" i="57" s="1"/>
  <c r="M147" i="57" l="1"/>
  <c r="J149" i="57"/>
  <c r="K148" i="57"/>
  <c r="L148" i="57" s="1"/>
  <c r="M148" i="57" l="1"/>
  <c r="J150" i="57"/>
  <c r="K149" i="57"/>
  <c r="L149" i="57" s="1"/>
  <c r="M149" i="57" l="1"/>
  <c r="J151" i="57"/>
  <c r="K150" i="57"/>
  <c r="L150" i="57" s="1"/>
  <c r="M150" i="57" l="1"/>
  <c r="J152" i="57"/>
  <c r="K151" i="57"/>
  <c r="L151" i="57" s="1"/>
  <c r="M151" i="57" l="1"/>
  <c r="K152" i="57"/>
  <c r="L152" i="57" s="1"/>
  <c r="J153" i="57"/>
  <c r="M152" i="57" l="1"/>
  <c r="J154" i="57"/>
  <c r="K153" i="57"/>
  <c r="L153" i="57" s="1"/>
  <c r="M153" i="57" l="1"/>
  <c r="J155" i="57"/>
  <c r="K154" i="57"/>
  <c r="L154" i="57" s="1"/>
  <c r="M154" i="57" l="1"/>
  <c r="J156" i="57"/>
  <c r="K155" i="57"/>
  <c r="L155" i="57" s="1"/>
  <c r="M155" i="57" l="1"/>
  <c r="J157" i="57"/>
  <c r="K156" i="57"/>
  <c r="L156" i="57" s="1"/>
  <c r="M156" i="57" l="1"/>
  <c r="J158" i="57"/>
  <c r="K157" i="57"/>
  <c r="L157" i="57" s="1"/>
  <c r="M157" i="57" l="1"/>
  <c r="J159" i="57"/>
  <c r="K158" i="57"/>
  <c r="L158" i="57" s="1"/>
  <c r="M158" i="57" l="1"/>
  <c r="K159" i="57"/>
  <c r="L159" i="57" s="1"/>
  <c r="J160" i="57"/>
  <c r="M159" i="57" l="1"/>
  <c r="J161" i="57"/>
  <c r="K160" i="57"/>
  <c r="L160" i="57" s="1"/>
  <c r="M160" i="57" l="1"/>
  <c r="K161" i="57"/>
  <c r="L161" i="57" s="1"/>
  <c r="J162" i="57"/>
  <c r="M161" i="57" l="1"/>
  <c r="J163" i="57"/>
  <c r="K162" i="57"/>
  <c r="L162" i="57" s="1"/>
  <c r="M162" i="57" l="1"/>
  <c r="J164" i="57"/>
  <c r="K163" i="57"/>
  <c r="L163" i="57" s="1"/>
  <c r="M163" i="57" l="1"/>
  <c r="J165" i="57"/>
  <c r="K164" i="57"/>
  <c r="L164" i="57" s="1"/>
  <c r="M164" i="57" l="1"/>
  <c r="J166" i="57"/>
  <c r="K165" i="57"/>
  <c r="L165" i="57" s="1"/>
  <c r="M165" i="57" l="1"/>
  <c r="K166" i="57"/>
  <c r="L166" i="57" s="1"/>
  <c r="J167" i="57"/>
  <c r="M166" i="57" l="1"/>
  <c r="J168" i="57"/>
  <c r="K167" i="57"/>
  <c r="L167" i="57" s="1"/>
  <c r="M167" i="57" l="1"/>
  <c r="J169" i="57"/>
  <c r="K168" i="57"/>
  <c r="L168" i="57" s="1"/>
  <c r="M168" i="57" l="1"/>
  <c r="J170" i="57"/>
  <c r="K169" i="57"/>
  <c r="L169" i="57" s="1"/>
  <c r="M169" i="57" l="1"/>
  <c r="J171" i="57"/>
  <c r="K170" i="57"/>
  <c r="L170" i="57" s="1"/>
  <c r="M170" i="57" l="1"/>
  <c r="J172" i="57"/>
  <c r="K171" i="57"/>
  <c r="L171" i="57" s="1"/>
  <c r="M171" i="57" l="1"/>
  <c r="J173" i="57"/>
  <c r="K172" i="57"/>
  <c r="L172" i="57" s="1"/>
  <c r="M172" i="57" l="1"/>
  <c r="J174" i="57"/>
  <c r="K173" i="57"/>
  <c r="L173" i="57" s="1"/>
  <c r="M173" i="57" l="1"/>
  <c r="J175" i="57"/>
  <c r="K174" i="57"/>
  <c r="L174" i="57" s="1"/>
  <c r="M174" i="57" l="1"/>
  <c r="J176" i="57"/>
  <c r="K175" i="57"/>
  <c r="L175" i="57" s="1"/>
  <c r="M175" i="57" l="1"/>
  <c r="J177" i="57"/>
  <c r="K176" i="57"/>
  <c r="L176" i="57" s="1"/>
  <c r="M176" i="57" l="1"/>
  <c r="J178" i="57"/>
  <c r="K177" i="57"/>
  <c r="L177" i="57" s="1"/>
  <c r="M177" i="57" l="1"/>
  <c r="J179" i="57"/>
  <c r="K178" i="57"/>
  <c r="L178" i="57" s="1"/>
  <c r="M178" i="57" l="1"/>
  <c r="J180" i="57"/>
  <c r="K179" i="57"/>
  <c r="L179" i="57" s="1"/>
  <c r="M179" i="57" l="1"/>
  <c r="J181" i="57"/>
  <c r="K180" i="57"/>
  <c r="L180" i="57" s="1"/>
  <c r="M180" i="57" l="1"/>
  <c r="J182" i="57"/>
  <c r="K181" i="57"/>
  <c r="L181" i="57" s="1"/>
  <c r="M181" i="57" l="1"/>
  <c r="J183" i="57"/>
  <c r="K182" i="57"/>
  <c r="L182" i="57" s="1"/>
  <c r="M182" i="57" l="1"/>
  <c r="J184" i="57"/>
  <c r="K183" i="57"/>
  <c r="L183" i="57" s="1"/>
  <c r="M183" i="57" l="1"/>
  <c r="J185" i="57"/>
  <c r="K184" i="57"/>
  <c r="L184" i="57" s="1"/>
  <c r="M184" i="57" l="1"/>
  <c r="J186" i="57"/>
  <c r="K185" i="57"/>
  <c r="L185" i="57" s="1"/>
  <c r="M185" i="57" l="1"/>
  <c r="J187" i="57"/>
  <c r="K186" i="57"/>
  <c r="L186" i="57" s="1"/>
  <c r="M186" i="57" l="1"/>
  <c r="K187" i="57"/>
  <c r="L187" i="57" s="1"/>
  <c r="J188" i="57"/>
  <c r="M187" i="57" l="1"/>
  <c r="J189" i="57"/>
  <c r="K188" i="57"/>
  <c r="L188" i="57" s="1"/>
  <c r="M188" i="57" l="1"/>
  <c r="J190" i="57"/>
  <c r="K189" i="57"/>
  <c r="L189" i="57" s="1"/>
  <c r="M189" i="57" l="1"/>
  <c r="J191" i="57"/>
  <c r="K190" i="57"/>
  <c r="L190" i="57" s="1"/>
  <c r="M190" i="57" l="1"/>
  <c r="J192" i="57"/>
  <c r="K191" i="57"/>
  <c r="L191" i="57" s="1"/>
  <c r="M191" i="57" l="1"/>
  <c r="J193" i="57"/>
  <c r="K192" i="57"/>
  <c r="L192" i="57" s="1"/>
  <c r="M192" i="57" l="1"/>
  <c r="J194" i="57"/>
  <c r="J195" i="57" s="1"/>
  <c r="K193" i="57"/>
  <c r="L193" i="57" s="1"/>
  <c r="M193" i="57" l="1"/>
  <c r="K194" i="57"/>
  <c r="L194" i="57" s="1"/>
  <c r="M194" i="57" l="1"/>
  <c r="J196" i="57"/>
  <c r="K195" i="57"/>
  <c r="L195" i="57" s="1"/>
  <c r="M195" i="57" l="1"/>
  <c r="J197" i="57"/>
  <c r="K196" i="57"/>
  <c r="L196" i="57" s="1"/>
  <c r="M196" i="57" l="1"/>
  <c r="J198" i="57"/>
  <c r="K197" i="57"/>
  <c r="L197" i="57" s="1"/>
  <c r="M197" i="57" l="1"/>
  <c r="J199" i="57"/>
  <c r="K198" i="57"/>
  <c r="L198" i="57" s="1"/>
  <c r="M198" i="57" l="1"/>
  <c r="J200" i="57"/>
  <c r="K199" i="57"/>
  <c r="L199" i="57" s="1"/>
  <c r="M199" i="57" l="1"/>
  <c r="J201" i="57"/>
  <c r="K200" i="57"/>
  <c r="L200" i="57" s="1"/>
  <c r="M200" i="57" l="1"/>
  <c r="J202" i="57"/>
  <c r="K201" i="57"/>
  <c r="L201" i="57" s="1"/>
  <c r="M201" i="57" l="1"/>
  <c r="J203" i="57"/>
  <c r="K202" i="57"/>
  <c r="L202" i="57" s="1"/>
  <c r="M202" i="57" l="1"/>
  <c r="J204" i="57"/>
  <c r="K203" i="57"/>
  <c r="L203" i="57" s="1"/>
  <c r="M203" i="57" l="1"/>
  <c r="J205" i="57"/>
  <c r="K204" i="57"/>
  <c r="L204" i="57" s="1"/>
  <c r="M204" i="57" l="1"/>
  <c r="J206" i="57"/>
  <c r="K205" i="57"/>
  <c r="L205" i="57" s="1"/>
  <c r="M205" i="57" l="1"/>
  <c r="K206" i="57"/>
  <c r="L206" i="57" s="1"/>
  <c r="J207" i="57"/>
  <c r="M206" i="57" l="1"/>
  <c r="J208" i="57"/>
  <c r="K207" i="57"/>
  <c r="L207" i="57" s="1"/>
  <c r="M207" i="57" l="1"/>
  <c r="J209" i="57"/>
  <c r="K208" i="57"/>
  <c r="L208" i="57" s="1"/>
  <c r="M208" i="57" l="1"/>
  <c r="J210" i="57"/>
  <c r="K209" i="57"/>
  <c r="L209" i="57" s="1"/>
  <c r="M209" i="57" l="1"/>
  <c r="J211" i="57"/>
  <c r="K210" i="57"/>
  <c r="L210" i="57" s="1"/>
  <c r="M210" i="57" l="1"/>
  <c r="J212" i="57"/>
  <c r="K211" i="57"/>
  <c r="L211" i="57" s="1"/>
  <c r="M211" i="57" l="1"/>
  <c r="J213" i="57"/>
  <c r="K212" i="57"/>
  <c r="L212" i="57" s="1"/>
  <c r="M212" i="57" l="1"/>
  <c r="J214" i="57"/>
  <c r="K213" i="57"/>
  <c r="L213" i="57" s="1"/>
  <c r="M213" i="57" l="1"/>
  <c r="J215" i="57"/>
  <c r="K214" i="57"/>
  <c r="L214" i="57" s="1"/>
  <c r="M214" i="57" l="1"/>
  <c r="J216" i="57"/>
  <c r="K215" i="57"/>
  <c r="L215" i="57" s="1"/>
  <c r="M215" i="57" l="1"/>
  <c r="J217" i="57"/>
  <c r="K216" i="57"/>
  <c r="L216" i="57" s="1"/>
  <c r="M216" i="57" l="1"/>
  <c r="J218" i="57"/>
  <c r="K217" i="57"/>
  <c r="L217" i="57" s="1"/>
  <c r="M217" i="57" l="1"/>
  <c r="J219" i="57"/>
  <c r="K218" i="57"/>
  <c r="L218" i="57" s="1"/>
  <c r="M218" i="57" l="1"/>
  <c r="J220" i="57"/>
  <c r="K219" i="57"/>
  <c r="L219" i="57" s="1"/>
  <c r="M219" i="57" l="1"/>
  <c r="K220" i="57"/>
  <c r="L220" i="57" s="1"/>
  <c r="J221" i="57"/>
  <c r="M220" i="57" l="1"/>
  <c r="J222" i="57"/>
  <c r="K221" i="57"/>
  <c r="L221" i="57" s="1"/>
  <c r="M221" i="57" l="1"/>
  <c r="J223" i="57"/>
  <c r="K222" i="57"/>
  <c r="L222" i="57" s="1"/>
  <c r="M222" i="57" l="1"/>
  <c r="J224" i="57"/>
  <c r="K223" i="57"/>
  <c r="L223" i="57" s="1"/>
  <c r="M223" i="57" l="1"/>
  <c r="J225" i="57"/>
  <c r="K224" i="57"/>
  <c r="L224" i="57" s="1"/>
  <c r="M224" i="57" l="1"/>
  <c r="J226" i="57"/>
  <c r="K225" i="57"/>
  <c r="L225" i="57" s="1"/>
  <c r="M225" i="57" l="1"/>
  <c r="J227" i="57"/>
  <c r="K226" i="57"/>
  <c r="L226" i="57" s="1"/>
  <c r="M226" i="57" l="1"/>
  <c r="J228" i="57"/>
  <c r="K227" i="57"/>
  <c r="L227" i="57" s="1"/>
  <c r="M227" i="57" l="1"/>
  <c r="J229" i="57"/>
  <c r="K228" i="57"/>
  <c r="L228" i="57" s="1"/>
  <c r="M228" i="57" l="1"/>
  <c r="J230" i="57"/>
  <c r="K229" i="57"/>
  <c r="L229" i="57" s="1"/>
  <c r="M229" i="57" l="1"/>
  <c r="J231" i="57"/>
  <c r="K230" i="57"/>
  <c r="L230" i="57" s="1"/>
  <c r="M230" i="57" l="1"/>
  <c r="J232" i="57"/>
  <c r="K232" i="57" s="1"/>
  <c r="L232" i="57" s="1"/>
  <c r="K231" i="57"/>
  <c r="L231" i="57" s="1"/>
  <c r="M231" i="57" l="1"/>
  <c r="K233" i="57"/>
  <c r="L233" i="57" l="1"/>
  <c r="M232" i="57"/>
</calcChain>
</file>

<file path=xl/sharedStrings.xml><?xml version="1.0" encoding="utf-8"?>
<sst xmlns="http://schemas.openxmlformats.org/spreadsheetml/2006/main" count="346" uniqueCount="59">
  <si>
    <t>Flat No.</t>
  </si>
  <si>
    <t>Sr. No.</t>
  </si>
  <si>
    <t>Comp.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</si>
  <si>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</si>
  <si>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</si>
  <si>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</si>
  <si>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</si>
  <si>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</si>
  <si>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</si>
  <si>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</si>
  <si>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</si>
  <si>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Wing</t>
  </si>
  <si>
    <t>Same Bldg</t>
  </si>
  <si>
    <t>Flat</t>
  </si>
  <si>
    <t>Rate</t>
  </si>
  <si>
    <t>Sr.No.</t>
  </si>
  <si>
    <t>CA in Sq/Ft</t>
  </si>
  <si>
    <t>Ref</t>
  </si>
  <si>
    <t>Tot - 4</t>
  </si>
  <si>
    <t>C</t>
  </si>
  <si>
    <t>4BHK</t>
  </si>
  <si>
    <t>3BHK</t>
  </si>
  <si>
    <t>2BHK</t>
  </si>
  <si>
    <t>4th Flr</t>
  </si>
  <si>
    <t>Tot 3</t>
  </si>
  <si>
    <t>3 BHK</t>
  </si>
  <si>
    <t>2 BHK</t>
  </si>
  <si>
    <t>5th Flr</t>
  </si>
  <si>
    <t>6th Flr</t>
  </si>
  <si>
    <t>7th Flr</t>
  </si>
  <si>
    <t>Typical - 8,10 -12, 15,16,18-20,22-24, 26,27,30-32, 34,36 &amp; 38th Flr</t>
  </si>
  <si>
    <t>Tot -7</t>
  </si>
  <si>
    <t>Tot -5</t>
  </si>
  <si>
    <t>Typical -9, 13,17,25,29,33 &amp; 37th Flr</t>
  </si>
  <si>
    <t>Typical - 14, 21, 28 &amp; 35th Flr</t>
  </si>
  <si>
    <t>39th Flr</t>
  </si>
  <si>
    <t>4 BHK</t>
  </si>
  <si>
    <t>40th &amp; 41st Flr</t>
  </si>
  <si>
    <t>Tot 1</t>
  </si>
  <si>
    <t xml:space="preserve">Total Area in 
Sq. ft.                      
</t>
  </si>
  <si>
    <t xml:space="preserve">Built up Area in 
Sq. ft.                      
</t>
  </si>
  <si>
    <t>C1807</t>
  </si>
  <si>
    <t>CA IN SF</t>
  </si>
  <si>
    <t>Bal SF</t>
  </si>
  <si>
    <t>C2601</t>
  </si>
  <si>
    <t>C2107</t>
  </si>
  <si>
    <t>C3503</t>
  </si>
  <si>
    <t>B1703</t>
  </si>
  <si>
    <t>B2301</t>
  </si>
  <si>
    <t>B1802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</si>
  <si>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</si>
  <si>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</si>
  <si>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</si>
  <si>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</si>
  <si>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</si>
  <si>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 xml:space="preserve">As per Approved Plan / RERA Carpet Area in 
Sq. ft.                      
</t>
  </si>
  <si>
    <t>As per Plan Floor No.</t>
  </si>
  <si>
    <t xml:space="preserve">As per Builder Balcony + Terrace Area in 
Sq. ft. 
</t>
  </si>
  <si>
    <t xml:space="preserve">2 BHK -    92                                        3 BHK - 130                                      4 BHK - 09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</si>
</sst>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rgb="FF333333"/>
      <name val="Open Sans"/>
      <family val="2"/>
    </font>
    <font>
      <sz val="10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sz val="11"/>
      <color rgb="FFFF0000"/>
      <name val="Open Sans"/>
      <family val="2"/>
    </font>
    <font>
      <sz val="11"/>
      <color theme="1"/>
      <name val="Arial Narrow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FFFFFF"/>
      <name val="Open Sans"/>
      <family val="2"/>
    </font>
    <font>
      <sz val="9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7"/>
      <color theme="1"/>
      <name val="Arial Narrow"/>
      <family val="2"/>
    </font>
    <font>
      <b/>
      <sz val="10"/>
      <color theme="1"/>
      <name val="Arial Narrow"/>
      <family val="2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sz val="10"/>
      <color rgb="FF000000"/>
      <name val="Arial Narrow"/>
      <family val="2"/>
    </font>
    <font>
      <b/>
      <sz val="9"/>
      <color rgb="FF000000"/>
      <name val="Arial Narrow"/>
      <family val="2"/>
    </font>
    <font>
      <sz val="11"/>
      <color theme="1"/>
      <name val="Open San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/>
    <xf numFmtId="164" fontId="5" fillId="0" borderId="1" xfId="0" applyNumberFormat="1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/>
    <xf numFmtId="0" fontId="9" fillId="0" borderId="0" xfId="0" applyFont="1"/>
    <xf numFmtId="0" fontId="3" fillId="0" borderId="4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43" fontId="0" fillId="0" borderId="0" xfId="1" applyFont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164" fontId="10" fillId="0" borderId="0" xfId="1" applyNumberFormat="1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0" xfId="1" applyNumberFormat="1" applyFont="1" applyFill="1" applyAlignment="1">
      <alignment horizontal="center" vertical="center"/>
    </xf>
    <xf numFmtId="0" fontId="6" fillId="2" borderId="0" xfId="0" applyFont="1" applyFill="1"/>
    <xf numFmtId="0" fontId="13" fillId="0" borderId="0" xfId="0" applyFont="1"/>
    <xf numFmtId="0" fontId="3" fillId="0" borderId="4" xfId="0" applyFont="1" applyBorder="1" applyAlignment="1">
      <alignment vertical="top" wrapText="1"/>
    </xf>
    <xf numFmtId="0" fontId="7" fillId="0" borderId="4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12" fillId="0" borderId="0" xfId="0" applyFont="1"/>
    <xf numFmtId="0" fontId="14" fillId="0" borderId="4" xfId="0" applyFont="1" applyBorder="1" applyAlignment="1">
      <alignment horizontal="left" vertical="top" wrapText="1"/>
    </xf>
    <xf numFmtId="2" fontId="0" fillId="0" borderId="0" xfId="0" applyNumberFormat="1" applyAlignment="1">
      <alignment horizontal="center" vertical="center"/>
    </xf>
    <xf numFmtId="0" fontId="3" fillId="3" borderId="4" xfId="0" applyFont="1" applyFill="1" applyBorder="1" applyAlignment="1">
      <alignment vertical="top" wrapText="1"/>
    </xf>
    <xf numFmtId="0" fontId="3" fillId="4" borderId="4" xfId="0" applyFont="1" applyFill="1" applyBorder="1" applyAlignment="1">
      <alignment vertical="top" wrapText="1"/>
    </xf>
    <xf numFmtId="0" fontId="17" fillId="0" borderId="0" xfId="0" applyFont="1"/>
    <xf numFmtId="0" fontId="18" fillId="0" borderId="0" xfId="0" applyFont="1"/>
    <xf numFmtId="2" fontId="0" fillId="0" borderId="0" xfId="0" applyNumberFormat="1"/>
    <xf numFmtId="1" fontId="0" fillId="2" borderId="0" xfId="0" applyNumberFormat="1" applyFill="1"/>
    <xf numFmtId="0" fontId="0" fillId="2" borderId="0" xfId="0" applyFill="1"/>
    <xf numFmtId="43" fontId="10" fillId="0" borderId="0" xfId="1" applyFont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22" fillId="0" borderId="1" xfId="0" applyFont="1" applyBorder="1" applyAlignment="1">
      <alignment horizontal="center"/>
    </xf>
    <xf numFmtId="1" fontId="22" fillId="0" borderId="1" xfId="0" applyNumberFormat="1" applyFont="1" applyBorder="1" applyAlignment="1">
      <alignment horizontal="center"/>
    </xf>
    <xf numFmtId="0" fontId="0" fillId="2" borderId="0" xfId="0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64" fontId="10" fillId="2" borderId="0" xfId="0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43" fontId="10" fillId="2" borderId="0" xfId="1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164" fontId="10" fillId="2" borderId="0" xfId="1" applyNumberFormat="1" applyFon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9" fillId="0" borderId="1" xfId="0" applyFont="1" applyBorder="1"/>
    <xf numFmtId="164" fontId="25" fillId="0" borderId="1" xfId="0" applyNumberFormat="1" applyFont="1" applyBorder="1" applyAlignment="1">
      <alignment horizontal="center"/>
    </xf>
    <xf numFmtId="164" fontId="25" fillId="0" borderId="2" xfId="0" applyNumberFormat="1" applyFont="1" applyBorder="1" applyAlignment="1">
      <alignment horizontal="center"/>
    </xf>
    <xf numFmtId="164" fontId="22" fillId="0" borderId="1" xfId="1" applyNumberFormat="1" applyFont="1" applyFill="1" applyBorder="1" applyAlignment="1">
      <alignment horizontal="center"/>
    </xf>
    <xf numFmtId="1" fontId="22" fillId="0" borderId="1" xfId="2" applyNumberFormat="1" applyFont="1" applyBorder="1" applyAlignment="1">
      <alignment horizontal="center" vertical="top" wrapText="1"/>
    </xf>
    <xf numFmtId="164" fontId="21" fillId="0" borderId="1" xfId="0" applyNumberFormat="1" applyFont="1" applyBorder="1"/>
    <xf numFmtId="0" fontId="20" fillId="0" borderId="1" xfId="0" applyFont="1" applyBorder="1" applyAlignment="1">
      <alignment horizontal="center"/>
    </xf>
    <xf numFmtId="43" fontId="1" fillId="0" borderId="0" xfId="1" applyFont="1"/>
    <xf numFmtId="43" fontId="1" fillId="0" borderId="0" xfId="0" applyNumberFormat="1" applyFont="1"/>
    <xf numFmtId="0" fontId="1" fillId="0" borderId="0" xfId="0" applyFont="1"/>
    <xf numFmtId="0" fontId="6" fillId="0" borderId="1" xfId="0" applyFont="1" applyBorder="1" applyAlignment="1">
      <alignment horizontal="center"/>
    </xf>
    <xf numFmtId="0" fontId="0" fillId="0" borderId="0" xfId="0" applyFont="1"/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164" fontId="20" fillId="0" borderId="2" xfId="0" applyNumberFormat="1" applyFont="1" applyBorder="1"/>
    <xf numFmtId="0" fontId="3" fillId="2" borderId="4" xfId="0" applyFont="1" applyFill="1" applyBorder="1" applyAlignment="1">
      <alignment vertical="top" wrapText="1"/>
    </xf>
    <xf numFmtId="0" fontId="22" fillId="0" borderId="1" xfId="0" applyFont="1" applyFill="1" applyBorder="1" applyAlignment="1">
      <alignment horizontal="center"/>
    </xf>
    <xf numFmtId="1" fontId="0" fillId="2" borderId="0" xfId="0" applyNumberFormat="1" applyFont="1" applyFill="1"/>
    <xf numFmtId="0" fontId="27" fillId="2" borderId="4" xfId="0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1" fontId="0" fillId="0" borderId="0" xfId="0" applyNumberFormat="1" applyFont="1" applyFill="1"/>
    <xf numFmtId="0" fontId="27" fillId="0" borderId="4" xfId="0" applyFont="1" applyFill="1" applyBorder="1" applyAlignment="1">
      <alignment vertical="top" wrapText="1"/>
    </xf>
    <xf numFmtId="0" fontId="0" fillId="0" borderId="0" xfId="0" applyFont="1" applyFill="1"/>
    <xf numFmtId="0" fontId="0" fillId="0" borderId="0" xfId="0" applyFill="1"/>
    <xf numFmtId="0" fontId="6" fillId="0" borderId="0" xfId="0" applyFont="1" applyFill="1"/>
    <xf numFmtId="0" fontId="0" fillId="2" borderId="0" xfId="0" applyFont="1" applyFill="1"/>
    <xf numFmtId="1" fontId="0" fillId="5" borderId="0" xfId="0" applyNumberFormat="1" applyFont="1" applyFill="1"/>
    <xf numFmtId="0" fontId="27" fillId="5" borderId="4" xfId="0" applyFont="1" applyFill="1" applyBorder="1" applyAlignment="1">
      <alignment vertical="top" wrapText="1"/>
    </xf>
    <xf numFmtId="1" fontId="26" fillId="0" borderId="1" xfId="0" applyNumberFormat="1" applyFont="1" applyBorder="1" applyAlignment="1">
      <alignment horizontal="center" vertical="center"/>
    </xf>
    <xf numFmtId="1" fontId="26" fillId="0" borderId="2" xfId="0" applyNumberFormat="1" applyFont="1" applyBorder="1" applyAlignment="1">
      <alignment horizontal="center" vertical="center"/>
    </xf>
    <xf numFmtId="164" fontId="26" fillId="0" borderId="1" xfId="0" applyNumberFormat="1" applyFont="1" applyBorder="1" applyAlignment="1">
      <alignment vertical="center"/>
    </xf>
    <xf numFmtId="164" fontId="26" fillId="0" borderId="2" xfId="0" applyNumberFormat="1" applyFont="1" applyBorder="1" applyAlignment="1">
      <alignment vertic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270677</xdr:colOff>
      <xdr:row>39</xdr:row>
      <xdr:rowOff>8157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7D7BFC-F360-2643-5D7A-5E2F7FA0F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51971" cy="832601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56030</xdr:colOff>
      <xdr:row>39</xdr:row>
      <xdr:rowOff>123752</xdr:rowOff>
    </xdr:from>
    <xdr:to>
      <xdr:col>26</xdr:col>
      <xdr:colOff>240970</xdr:colOff>
      <xdr:row>72</xdr:row>
      <xdr:rowOff>162813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89C91C-AFEA-3F5D-C021-E3E876B8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30" y="8232426"/>
          <a:ext cx="16559657" cy="670656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62612</xdr:colOff>
      <xdr:row>0</xdr:row>
      <xdr:rowOff>147205</xdr:rowOff>
    </xdr:from>
    <xdr:to>
      <xdr:col>40</xdr:col>
      <xdr:colOff>155206</xdr:colOff>
      <xdr:row>39</xdr:row>
      <xdr:rowOff>8660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F496C-0DE7-B30B-B253-5227C1D34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426"/>
        <a:stretch/>
      </xdr:blipFill>
      <xdr:spPr>
        <a:xfrm>
          <a:off x="6752093" y="147205"/>
          <a:ext cx="17728498" cy="7290955"/>
        </a:xfrm>
        <a:prstGeom prst="rect">
          <a:avLst/>
        </a:prstGeom>
      </xdr:spPr>
    </xdr:pic>
    <xdr:clientData/>
  </xdr:twoCellAnchor>
  <xdr:twoCellAnchor editAs="oneCell">
    <xdr:from>
      <xdr:col>11</xdr:col>
      <xdr:colOff>181405</xdr:colOff>
      <xdr:row>40</xdr:row>
      <xdr:rowOff>175846</xdr:rowOff>
    </xdr:from>
    <xdr:to>
      <xdr:col>33</xdr:col>
      <xdr:colOff>196462</xdr:colOff>
      <xdr:row>66</xdr:row>
      <xdr:rowOff>81274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5B21D8-88F5-5524-9FB8-40D5CD9AA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1457" y="7795846"/>
          <a:ext cx="13455160" cy="485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33"/>
  <sheetViews>
    <sheetView tabSelected="1" topLeftCell="A216" zoomScale="160" zoomScaleNormal="160" workbookViewId="0">
      <selection activeCell="L231" sqref="L231"/>
    </sheetView>
  </sheetViews>
  <sheetFormatPr defaultRowHeight="15" x14ac:dyDescent="0.25"/>
  <cols>
    <col min="1" max="1" width="5" customWidth="1"/>
    <col min="2" max="2" width="5.42578125" customWidth="1"/>
    <col min="3" max="3" width="4.85546875" customWidth="1"/>
    <col min="4" max="4" width="5.140625" customWidth="1"/>
    <col min="5" max="5" width="6.5703125" style="45" customWidth="1"/>
    <col min="6" max="6" width="7.140625" style="45" customWidth="1"/>
    <col min="7" max="7" width="6.140625" customWidth="1"/>
    <col min="8" max="8" width="6.85546875" customWidth="1"/>
    <col min="9" max="9" width="6.7109375" customWidth="1"/>
    <col min="10" max="10" width="6.5703125" customWidth="1"/>
    <col min="11" max="11" width="12.140625" style="11" customWidth="1"/>
    <col min="12" max="12" width="12" style="11" customWidth="1"/>
    <col min="13" max="13" width="7.140625" style="11" customWidth="1"/>
    <col min="14" max="14" width="9.28515625" style="11" customWidth="1"/>
    <col min="16" max="16" width="15" style="1" customWidth="1"/>
    <col min="17" max="17" width="9.140625" style="1"/>
  </cols>
  <sheetData>
    <row r="1" spans="1:17" ht="51" customHeight="1" x14ac:dyDescent="0.25">
      <c r="A1" s="42" t="s">
        <v>1</v>
      </c>
      <c r="B1" s="43" t="s">
        <v>0</v>
      </c>
      <c r="C1" s="43" t="s">
        <v>56</v>
      </c>
      <c r="D1" s="43" t="s">
        <v>3</v>
      </c>
      <c r="E1" s="43" t="s">
        <v>2</v>
      </c>
      <c r="F1" s="43" t="s">
        <v>55</v>
      </c>
      <c r="G1" s="43" t="s">
        <v>57</v>
      </c>
      <c r="H1" s="43" t="s">
        <v>39</v>
      </c>
      <c r="I1" s="43" t="s">
        <v>40</v>
      </c>
      <c r="J1" s="43" t="s">
        <v>50</v>
      </c>
      <c r="K1" s="43" t="s">
        <v>51</v>
      </c>
      <c r="L1" s="43" t="s">
        <v>52</v>
      </c>
      <c r="M1" s="43" t="s">
        <v>53</v>
      </c>
      <c r="N1" s="43" t="s">
        <v>54</v>
      </c>
    </row>
    <row r="2" spans="1:17" ht="16.5" x14ac:dyDescent="0.3">
      <c r="A2" s="46">
        <v>1</v>
      </c>
      <c r="B2" s="46">
        <v>401</v>
      </c>
      <c r="C2" s="46">
        <v>1</v>
      </c>
      <c r="D2" s="46">
        <v>4</v>
      </c>
      <c r="E2" s="46" t="s">
        <v>25</v>
      </c>
      <c r="F2" s="46">
        <v>1409</v>
      </c>
      <c r="G2" s="46">
        <v>102</v>
      </c>
      <c r="H2" s="46">
        <f>F2+G2</f>
        <v>1511</v>
      </c>
      <c r="I2" s="47">
        <f>H2*1.1</f>
        <v>1662.1000000000001</v>
      </c>
      <c r="J2" s="46">
        <v>41500</v>
      </c>
      <c r="K2" s="60">
        <f>H2*J2</f>
        <v>62706500</v>
      </c>
      <c r="L2" s="60">
        <f>K2*1.08</f>
        <v>67723020</v>
      </c>
      <c r="M2" s="61">
        <f t="shared" ref="M2" si="0">MROUND((L2*0.025/12),500)</f>
        <v>141000</v>
      </c>
      <c r="N2" s="60">
        <f>G2*3500</f>
        <v>357000</v>
      </c>
      <c r="O2" s="9"/>
      <c r="P2" s="2">
        <f>K2/H2</f>
        <v>41500</v>
      </c>
      <c r="Q2" s="2"/>
    </row>
    <row r="3" spans="1:17" ht="16.5" x14ac:dyDescent="0.3">
      <c r="A3" s="46">
        <v>2</v>
      </c>
      <c r="B3" s="46">
        <v>402</v>
      </c>
      <c r="C3" s="46">
        <v>1</v>
      </c>
      <c r="D3" s="46">
        <v>4</v>
      </c>
      <c r="E3" s="46" t="s">
        <v>26</v>
      </c>
      <c r="F3" s="46">
        <v>888</v>
      </c>
      <c r="G3" s="46">
        <v>91</v>
      </c>
      <c r="H3" s="46">
        <f t="shared" ref="H3:H64" si="1">F3+G3</f>
        <v>979</v>
      </c>
      <c r="I3" s="47">
        <f t="shared" ref="I3:I64" si="2">H3*1.1</f>
        <v>1076.9000000000001</v>
      </c>
      <c r="J3" s="46">
        <f>J2</f>
        <v>41500</v>
      </c>
      <c r="K3" s="60">
        <f t="shared" ref="K3:K64" si="3">H3*J3</f>
        <v>40628500</v>
      </c>
      <c r="L3" s="60">
        <f t="shared" ref="L3:L66" si="4">K3*1.08</f>
        <v>43878780</v>
      </c>
      <c r="M3" s="61">
        <f t="shared" ref="M3:M64" si="5">MROUND((L3*0.025/12),500)</f>
        <v>91500</v>
      </c>
      <c r="N3" s="60">
        <f t="shared" ref="N3:N66" si="6">G3*3500</f>
        <v>318500</v>
      </c>
      <c r="O3" s="9"/>
      <c r="P3" s="2"/>
      <c r="Q3" s="2"/>
    </row>
    <row r="4" spans="1:17" ht="16.5" x14ac:dyDescent="0.3">
      <c r="A4" s="46">
        <v>3</v>
      </c>
      <c r="B4" s="46">
        <v>403</v>
      </c>
      <c r="C4" s="46">
        <v>1</v>
      </c>
      <c r="D4" s="46">
        <v>4</v>
      </c>
      <c r="E4" s="46" t="s">
        <v>25</v>
      </c>
      <c r="F4" s="46">
        <v>1412</v>
      </c>
      <c r="G4" s="46">
        <v>100</v>
      </c>
      <c r="H4" s="46">
        <f t="shared" si="1"/>
        <v>1512</v>
      </c>
      <c r="I4" s="47">
        <f t="shared" si="2"/>
        <v>1663.2</v>
      </c>
      <c r="J4" s="46">
        <f>J3</f>
        <v>41500</v>
      </c>
      <c r="K4" s="60">
        <f t="shared" si="3"/>
        <v>62748000</v>
      </c>
      <c r="L4" s="60">
        <f t="shared" si="4"/>
        <v>67767840</v>
      </c>
      <c r="M4" s="61">
        <f t="shared" si="5"/>
        <v>141000</v>
      </c>
      <c r="N4" s="60">
        <f t="shared" si="6"/>
        <v>350000</v>
      </c>
      <c r="O4" s="9"/>
      <c r="P4" s="2"/>
      <c r="Q4" s="2"/>
    </row>
    <row r="5" spans="1:17" ht="16.5" x14ac:dyDescent="0.3">
      <c r="A5" s="46">
        <v>4</v>
      </c>
      <c r="B5" s="46">
        <v>501</v>
      </c>
      <c r="C5" s="46">
        <v>2</v>
      </c>
      <c r="D5" s="46">
        <v>5</v>
      </c>
      <c r="E5" s="46" t="s">
        <v>25</v>
      </c>
      <c r="F5" s="46">
        <v>1409</v>
      </c>
      <c r="G5" s="46">
        <v>102</v>
      </c>
      <c r="H5" s="46">
        <f t="shared" si="1"/>
        <v>1511</v>
      </c>
      <c r="I5" s="47">
        <f t="shared" si="2"/>
        <v>1662.1000000000001</v>
      </c>
      <c r="J5" s="46">
        <f>J4</f>
        <v>41500</v>
      </c>
      <c r="K5" s="60">
        <f t="shared" si="3"/>
        <v>62706500</v>
      </c>
      <c r="L5" s="60">
        <f t="shared" si="4"/>
        <v>67723020</v>
      </c>
      <c r="M5" s="61">
        <f t="shared" si="5"/>
        <v>141000</v>
      </c>
      <c r="N5" s="60">
        <f t="shared" si="6"/>
        <v>357000</v>
      </c>
      <c r="O5" s="9"/>
      <c r="P5" s="2"/>
      <c r="Q5" s="2"/>
    </row>
    <row r="6" spans="1:17" ht="16.5" x14ac:dyDescent="0.3">
      <c r="A6" s="46">
        <v>5</v>
      </c>
      <c r="B6" s="46">
        <v>502</v>
      </c>
      <c r="C6" s="46">
        <v>2</v>
      </c>
      <c r="D6" s="46">
        <v>5</v>
      </c>
      <c r="E6" s="46" t="s">
        <v>26</v>
      </c>
      <c r="F6" s="46">
        <v>888</v>
      </c>
      <c r="G6" s="46">
        <v>91</v>
      </c>
      <c r="H6" s="46">
        <f t="shared" si="1"/>
        <v>979</v>
      </c>
      <c r="I6" s="47">
        <f t="shared" si="2"/>
        <v>1076.9000000000001</v>
      </c>
      <c r="J6" s="46">
        <f>J5</f>
        <v>41500</v>
      </c>
      <c r="K6" s="60">
        <f t="shared" si="3"/>
        <v>40628500</v>
      </c>
      <c r="L6" s="60">
        <f t="shared" si="4"/>
        <v>43878780</v>
      </c>
      <c r="M6" s="61">
        <f t="shared" si="5"/>
        <v>91500</v>
      </c>
      <c r="N6" s="60">
        <f t="shared" si="6"/>
        <v>318500</v>
      </c>
      <c r="O6" s="9"/>
      <c r="P6" s="2"/>
      <c r="Q6" s="2"/>
    </row>
    <row r="7" spans="1:17" ht="16.5" x14ac:dyDescent="0.3">
      <c r="A7" s="46">
        <v>6</v>
      </c>
      <c r="B7" s="46">
        <v>503</v>
      </c>
      <c r="C7" s="46">
        <v>2</v>
      </c>
      <c r="D7" s="46">
        <v>5</v>
      </c>
      <c r="E7" s="46" t="s">
        <v>25</v>
      </c>
      <c r="F7" s="46">
        <v>1416</v>
      </c>
      <c r="G7" s="46">
        <v>141</v>
      </c>
      <c r="H7" s="46">
        <f t="shared" si="1"/>
        <v>1557</v>
      </c>
      <c r="I7" s="47">
        <f t="shared" si="2"/>
        <v>1712.7</v>
      </c>
      <c r="J7" s="46">
        <f>J6</f>
        <v>41500</v>
      </c>
      <c r="K7" s="60">
        <f t="shared" si="3"/>
        <v>64615500</v>
      </c>
      <c r="L7" s="60">
        <f t="shared" si="4"/>
        <v>69784740</v>
      </c>
      <c r="M7" s="61">
        <f t="shared" si="5"/>
        <v>145500</v>
      </c>
      <c r="N7" s="60">
        <f t="shared" si="6"/>
        <v>493500</v>
      </c>
      <c r="O7" s="9"/>
      <c r="P7" s="2"/>
      <c r="Q7" s="2"/>
    </row>
    <row r="8" spans="1:17" ht="16.5" x14ac:dyDescent="0.3">
      <c r="A8" s="46">
        <v>7</v>
      </c>
      <c r="B8" s="46">
        <v>601</v>
      </c>
      <c r="C8" s="46">
        <v>3</v>
      </c>
      <c r="D8" s="46">
        <v>6</v>
      </c>
      <c r="E8" s="46" t="s">
        <v>25</v>
      </c>
      <c r="F8" s="46">
        <v>1409</v>
      </c>
      <c r="G8" s="46">
        <v>102</v>
      </c>
      <c r="H8" s="46">
        <f t="shared" si="1"/>
        <v>1511</v>
      </c>
      <c r="I8" s="47">
        <f t="shared" si="2"/>
        <v>1662.1000000000001</v>
      </c>
      <c r="J8" s="46">
        <f>J7+80</f>
        <v>41580</v>
      </c>
      <c r="K8" s="60">
        <f t="shared" si="3"/>
        <v>62827380</v>
      </c>
      <c r="L8" s="60">
        <f t="shared" si="4"/>
        <v>67853570.400000006</v>
      </c>
      <c r="M8" s="61">
        <f t="shared" si="5"/>
        <v>141500</v>
      </c>
      <c r="N8" s="60">
        <f t="shared" si="6"/>
        <v>357000</v>
      </c>
      <c r="O8" s="9"/>
      <c r="P8" s="2"/>
      <c r="Q8" s="2"/>
    </row>
    <row r="9" spans="1:17" ht="16.5" x14ac:dyDescent="0.3">
      <c r="A9" s="46">
        <v>8</v>
      </c>
      <c r="B9" s="46">
        <v>602</v>
      </c>
      <c r="C9" s="46">
        <v>3</v>
      </c>
      <c r="D9" s="46">
        <v>6</v>
      </c>
      <c r="E9" s="46" t="s">
        <v>26</v>
      </c>
      <c r="F9" s="46">
        <v>888</v>
      </c>
      <c r="G9" s="46">
        <v>91</v>
      </c>
      <c r="H9" s="46">
        <f t="shared" si="1"/>
        <v>979</v>
      </c>
      <c r="I9" s="47">
        <f t="shared" si="2"/>
        <v>1076.9000000000001</v>
      </c>
      <c r="J9" s="46">
        <f>J8</f>
        <v>41580</v>
      </c>
      <c r="K9" s="60">
        <f t="shared" si="3"/>
        <v>40706820</v>
      </c>
      <c r="L9" s="60">
        <f t="shared" si="4"/>
        <v>43963365.600000001</v>
      </c>
      <c r="M9" s="61">
        <f t="shared" si="5"/>
        <v>91500</v>
      </c>
      <c r="N9" s="60">
        <f t="shared" si="6"/>
        <v>318500</v>
      </c>
      <c r="O9" s="9"/>
      <c r="P9" s="2"/>
      <c r="Q9" s="2"/>
    </row>
    <row r="10" spans="1:17" ht="16.5" x14ac:dyDescent="0.3">
      <c r="A10" s="46">
        <v>9</v>
      </c>
      <c r="B10" s="46">
        <v>603</v>
      </c>
      <c r="C10" s="46">
        <v>3</v>
      </c>
      <c r="D10" s="46">
        <v>6</v>
      </c>
      <c r="E10" s="46" t="s">
        <v>25</v>
      </c>
      <c r="F10" s="46">
        <v>1412</v>
      </c>
      <c r="G10" s="46">
        <v>100</v>
      </c>
      <c r="H10" s="46">
        <f t="shared" si="1"/>
        <v>1512</v>
      </c>
      <c r="I10" s="47">
        <f t="shared" si="2"/>
        <v>1663.2</v>
      </c>
      <c r="J10" s="46">
        <f>J9</f>
        <v>41580</v>
      </c>
      <c r="K10" s="60">
        <f t="shared" si="3"/>
        <v>62868960</v>
      </c>
      <c r="L10" s="60">
        <f t="shared" si="4"/>
        <v>67898476.800000012</v>
      </c>
      <c r="M10" s="61">
        <f t="shared" si="5"/>
        <v>141500</v>
      </c>
      <c r="N10" s="60">
        <f t="shared" si="6"/>
        <v>350000</v>
      </c>
      <c r="O10" s="9"/>
      <c r="P10" s="2"/>
      <c r="Q10" s="2"/>
    </row>
    <row r="11" spans="1:17" ht="16.5" x14ac:dyDescent="0.3">
      <c r="A11" s="46">
        <v>10</v>
      </c>
      <c r="B11" s="46">
        <v>703</v>
      </c>
      <c r="C11" s="46">
        <v>4</v>
      </c>
      <c r="D11" s="46">
        <v>7</v>
      </c>
      <c r="E11" s="46" t="s">
        <v>25</v>
      </c>
      <c r="F11" s="46">
        <v>1412</v>
      </c>
      <c r="G11" s="46">
        <v>100</v>
      </c>
      <c r="H11" s="46">
        <f t="shared" si="1"/>
        <v>1512</v>
      </c>
      <c r="I11" s="47">
        <f t="shared" si="2"/>
        <v>1663.2</v>
      </c>
      <c r="J11" s="46">
        <f>J10+80</f>
        <v>41660</v>
      </c>
      <c r="K11" s="60">
        <f t="shared" si="3"/>
        <v>62989920</v>
      </c>
      <c r="L11" s="60">
        <f t="shared" si="4"/>
        <v>68029113.600000009</v>
      </c>
      <c r="M11" s="61">
        <f t="shared" si="5"/>
        <v>141500</v>
      </c>
      <c r="N11" s="60">
        <f t="shared" si="6"/>
        <v>350000</v>
      </c>
      <c r="O11" s="9"/>
      <c r="P11" s="2"/>
      <c r="Q11" s="2"/>
    </row>
    <row r="12" spans="1:17" ht="16.5" x14ac:dyDescent="0.3">
      <c r="A12" s="46">
        <v>11</v>
      </c>
      <c r="B12" s="46">
        <v>801</v>
      </c>
      <c r="C12" s="46">
        <v>5</v>
      </c>
      <c r="D12" s="46">
        <v>8</v>
      </c>
      <c r="E12" s="46" t="s">
        <v>25</v>
      </c>
      <c r="F12" s="46">
        <v>1409</v>
      </c>
      <c r="G12" s="46">
        <v>102</v>
      </c>
      <c r="H12" s="46">
        <f t="shared" si="1"/>
        <v>1511</v>
      </c>
      <c r="I12" s="47">
        <f t="shared" si="2"/>
        <v>1662.1000000000001</v>
      </c>
      <c r="J12" s="46">
        <f>J11+80</f>
        <v>41740</v>
      </c>
      <c r="K12" s="60">
        <f t="shared" si="3"/>
        <v>63069140</v>
      </c>
      <c r="L12" s="60">
        <f t="shared" si="4"/>
        <v>68114671.200000003</v>
      </c>
      <c r="M12" s="61">
        <f t="shared" si="5"/>
        <v>142000</v>
      </c>
      <c r="N12" s="60">
        <f t="shared" si="6"/>
        <v>357000</v>
      </c>
      <c r="O12" s="9"/>
      <c r="P12" s="2"/>
      <c r="Q12" s="2"/>
    </row>
    <row r="13" spans="1:17" ht="16.5" x14ac:dyDescent="0.3">
      <c r="A13" s="46">
        <v>12</v>
      </c>
      <c r="B13" s="46">
        <v>802</v>
      </c>
      <c r="C13" s="46">
        <v>5</v>
      </c>
      <c r="D13" s="46">
        <v>8</v>
      </c>
      <c r="E13" s="46" t="s">
        <v>26</v>
      </c>
      <c r="F13" s="46">
        <v>888</v>
      </c>
      <c r="G13" s="46">
        <v>91</v>
      </c>
      <c r="H13" s="46">
        <f t="shared" si="1"/>
        <v>979</v>
      </c>
      <c r="I13" s="47">
        <f t="shared" si="2"/>
        <v>1076.9000000000001</v>
      </c>
      <c r="J13" s="46">
        <f t="shared" ref="J13:J18" si="7">J12</f>
        <v>41740</v>
      </c>
      <c r="K13" s="60">
        <f t="shared" si="3"/>
        <v>40863460</v>
      </c>
      <c r="L13" s="60">
        <f t="shared" si="4"/>
        <v>44132536.800000004</v>
      </c>
      <c r="M13" s="61">
        <f t="shared" si="5"/>
        <v>92000</v>
      </c>
      <c r="N13" s="60">
        <f t="shared" si="6"/>
        <v>318500</v>
      </c>
      <c r="O13" s="9"/>
      <c r="P13" s="2"/>
      <c r="Q13" s="2"/>
    </row>
    <row r="14" spans="1:17" ht="16.5" x14ac:dyDescent="0.3">
      <c r="A14" s="46">
        <v>13</v>
      </c>
      <c r="B14" s="46">
        <v>803</v>
      </c>
      <c r="C14" s="46">
        <v>5</v>
      </c>
      <c r="D14" s="46">
        <v>8</v>
      </c>
      <c r="E14" s="46" t="s">
        <v>25</v>
      </c>
      <c r="F14" s="46">
        <v>1412</v>
      </c>
      <c r="G14" s="46">
        <v>100</v>
      </c>
      <c r="H14" s="46">
        <f t="shared" si="1"/>
        <v>1512</v>
      </c>
      <c r="I14" s="47">
        <f t="shared" si="2"/>
        <v>1663.2</v>
      </c>
      <c r="J14" s="46">
        <f t="shared" si="7"/>
        <v>41740</v>
      </c>
      <c r="K14" s="60">
        <f t="shared" si="3"/>
        <v>63110880</v>
      </c>
      <c r="L14" s="60">
        <f t="shared" si="4"/>
        <v>68159750.400000006</v>
      </c>
      <c r="M14" s="61">
        <f t="shared" si="5"/>
        <v>142000</v>
      </c>
      <c r="N14" s="60">
        <f t="shared" si="6"/>
        <v>350000</v>
      </c>
      <c r="O14" s="9"/>
      <c r="P14" s="2"/>
      <c r="Q14" s="2"/>
    </row>
    <row r="15" spans="1:17" ht="16.5" x14ac:dyDescent="0.3">
      <c r="A15" s="46">
        <v>14</v>
      </c>
      <c r="B15" s="46">
        <v>804</v>
      </c>
      <c r="C15" s="46">
        <v>5</v>
      </c>
      <c r="D15" s="46">
        <v>8</v>
      </c>
      <c r="E15" s="46" t="s">
        <v>25</v>
      </c>
      <c r="F15" s="46">
        <v>1104</v>
      </c>
      <c r="G15" s="46">
        <v>92</v>
      </c>
      <c r="H15" s="46">
        <f t="shared" si="1"/>
        <v>1196</v>
      </c>
      <c r="I15" s="47">
        <f t="shared" si="2"/>
        <v>1315.6000000000001</v>
      </c>
      <c r="J15" s="46">
        <f t="shared" si="7"/>
        <v>41740</v>
      </c>
      <c r="K15" s="60">
        <f t="shared" si="3"/>
        <v>49921040</v>
      </c>
      <c r="L15" s="60">
        <f t="shared" si="4"/>
        <v>53914723.200000003</v>
      </c>
      <c r="M15" s="61">
        <f t="shared" si="5"/>
        <v>112500</v>
      </c>
      <c r="N15" s="60">
        <f t="shared" si="6"/>
        <v>322000</v>
      </c>
      <c r="O15" s="9"/>
      <c r="P15" s="2"/>
      <c r="Q15" s="2"/>
    </row>
    <row r="16" spans="1:17" ht="16.5" x14ac:dyDescent="0.3">
      <c r="A16" s="46">
        <v>15</v>
      </c>
      <c r="B16" s="46">
        <v>805</v>
      </c>
      <c r="C16" s="46">
        <v>5</v>
      </c>
      <c r="D16" s="46">
        <v>8</v>
      </c>
      <c r="E16" s="46" t="s">
        <v>26</v>
      </c>
      <c r="F16" s="46">
        <v>799</v>
      </c>
      <c r="G16" s="46">
        <v>83</v>
      </c>
      <c r="H16" s="46">
        <f t="shared" si="1"/>
        <v>882</v>
      </c>
      <c r="I16" s="47">
        <f t="shared" si="2"/>
        <v>970.2</v>
      </c>
      <c r="J16" s="46">
        <f t="shared" si="7"/>
        <v>41740</v>
      </c>
      <c r="K16" s="60">
        <f t="shared" si="3"/>
        <v>36814680</v>
      </c>
      <c r="L16" s="60">
        <f t="shared" si="4"/>
        <v>39759854.400000006</v>
      </c>
      <c r="M16" s="61">
        <f t="shared" si="5"/>
        <v>83000</v>
      </c>
      <c r="N16" s="60">
        <f t="shared" si="6"/>
        <v>290500</v>
      </c>
      <c r="O16" s="9"/>
      <c r="P16" s="2"/>
      <c r="Q16" s="2"/>
    </row>
    <row r="17" spans="1:17" ht="16.5" x14ac:dyDescent="0.3">
      <c r="A17" s="46">
        <v>16</v>
      </c>
      <c r="B17" s="46">
        <v>806</v>
      </c>
      <c r="C17" s="46">
        <v>5</v>
      </c>
      <c r="D17" s="46">
        <v>8</v>
      </c>
      <c r="E17" s="46" t="s">
        <v>26</v>
      </c>
      <c r="F17" s="46">
        <v>799</v>
      </c>
      <c r="G17" s="46">
        <v>83</v>
      </c>
      <c r="H17" s="46">
        <f t="shared" si="1"/>
        <v>882</v>
      </c>
      <c r="I17" s="47">
        <f t="shared" si="2"/>
        <v>970.2</v>
      </c>
      <c r="J17" s="46">
        <f t="shared" si="7"/>
        <v>41740</v>
      </c>
      <c r="K17" s="60">
        <f t="shared" si="3"/>
        <v>36814680</v>
      </c>
      <c r="L17" s="60">
        <f t="shared" si="4"/>
        <v>39759854.400000006</v>
      </c>
      <c r="M17" s="61">
        <f t="shared" si="5"/>
        <v>83000</v>
      </c>
      <c r="N17" s="60">
        <f t="shared" si="6"/>
        <v>290500</v>
      </c>
      <c r="O17" s="9"/>
      <c r="P17" s="2"/>
      <c r="Q17" s="2"/>
    </row>
    <row r="18" spans="1:17" ht="16.5" x14ac:dyDescent="0.3">
      <c r="A18" s="46">
        <v>17</v>
      </c>
      <c r="B18" s="46">
        <v>807</v>
      </c>
      <c r="C18" s="46">
        <v>5</v>
      </c>
      <c r="D18" s="46">
        <v>8</v>
      </c>
      <c r="E18" s="46" t="s">
        <v>25</v>
      </c>
      <c r="F18" s="46">
        <v>1104</v>
      </c>
      <c r="G18" s="46">
        <v>92</v>
      </c>
      <c r="H18" s="46">
        <f t="shared" si="1"/>
        <v>1196</v>
      </c>
      <c r="I18" s="47">
        <f t="shared" si="2"/>
        <v>1315.6000000000001</v>
      </c>
      <c r="J18" s="46">
        <f t="shared" si="7"/>
        <v>41740</v>
      </c>
      <c r="K18" s="60">
        <f t="shared" si="3"/>
        <v>49921040</v>
      </c>
      <c r="L18" s="60">
        <f t="shared" si="4"/>
        <v>53914723.200000003</v>
      </c>
      <c r="M18" s="61">
        <f t="shared" si="5"/>
        <v>112500</v>
      </c>
      <c r="N18" s="60">
        <f t="shared" si="6"/>
        <v>322000</v>
      </c>
      <c r="O18" s="9"/>
      <c r="P18" s="2"/>
      <c r="Q18" s="2"/>
    </row>
    <row r="19" spans="1:17" ht="16.5" x14ac:dyDescent="0.3">
      <c r="A19" s="46">
        <v>18</v>
      </c>
      <c r="B19" s="46">
        <v>901</v>
      </c>
      <c r="C19" s="46">
        <v>6</v>
      </c>
      <c r="D19" s="46">
        <v>9</v>
      </c>
      <c r="E19" s="46" t="s">
        <v>25</v>
      </c>
      <c r="F19" s="46">
        <v>1409</v>
      </c>
      <c r="G19" s="46">
        <v>102</v>
      </c>
      <c r="H19" s="46">
        <f t="shared" si="1"/>
        <v>1511</v>
      </c>
      <c r="I19" s="47">
        <f t="shared" si="2"/>
        <v>1662.1000000000001</v>
      </c>
      <c r="J19" s="46">
        <f>J18+80</f>
        <v>41820</v>
      </c>
      <c r="K19" s="60">
        <f t="shared" si="3"/>
        <v>63190020</v>
      </c>
      <c r="L19" s="60">
        <f t="shared" si="4"/>
        <v>68245221.600000009</v>
      </c>
      <c r="M19" s="61">
        <f t="shared" si="5"/>
        <v>142000</v>
      </c>
      <c r="N19" s="60">
        <f t="shared" si="6"/>
        <v>357000</v>
      </c>
      <c r="O19" s="9"/>
      <c r="P19" s="2"/>
      <c r="Q19" s="2"/>
    </row>
    <row r="20" spans="1:17" ht="16.5" x14ac:dyDescent="0.3">
      <c r="A20" s="46">
        <v>19</v>
      </c>
      <c r="B20" s="46">
        <v>902</v>
      </c>
      <c r="C20" s="46">
        <v>6</v>
      </c>
      <c r="D20" s="46">
        <v>9</v>
      </c>
      <c r="E20" s="46" t="s">
        <v>26</v>
      </c>
      <c r="F20" s="46">
        <v>888</v>
      </c>
      <c r="G20" s="46">
        <v>91</v>
      </c>
      <c r="H20" s="46">
        <f t="shared" si="1"/>
        <v>979</v>
      </c>
      <c r="I20" s="47">
        <f t="shared" si="2"/>
        <v>1076.9000000000001</v>
      </c>
      <c r="J20" s="46">
        <f t="shared" ref="J20:J25" si="8">J19</f>
        <v>41820</v>
      </c>
      <c r="K20" s="60">
        <f t="shared" si="3"/>
        <v>40941780</v>
      </c>
      <c r="L20" s="60">
        <f t="shared" si="4"/>
        <v>44217122.400000006</v>
      </c>
      <c r="M20" s="61">
        <f t="shared" si="5"/>
        <v>92000</v>
      </c>
      <c r="N20" s="60">
        <f t="shared" si="6"/>
        <v>318500</v>
      </c>
      <c r="O20" s="9"/>
      <c r="P20" s="2"/>
      <c r="Q20" s="2"/>
    </row>
    <row r="21" spans="1:17" ht="16.5" x14ac:dyDescent="0.3">
      <c r="A21" s="46">
        <v>20</v>
      </c>
      <c r="B21" s="46">
        <v>903</v>
      </c>
      <c r="C21" s="46">
        <v>6</v>
      </c>
      <c r="D21" s="46">
        <v>9</v>
      </c>
      <c r="E21" s="46" t="s">
        <v>25</v>
      </c>
      <c r="F21" s="46">
        <v>1416</v>
      </c>
      <c r="G21" s="46">
        <v>141</v>
      </c>
      <c r="H21" s="46">
        <f t="shared" si="1"/>
        <v>1557</v>
      </c>
      <c r="I21" s="47">
        <f t="shared" si="2"/>
        <v>1712.7</v>
      </c>
      <c r="J21" s="46">
        <f t="shared" si="8"/>
        <v>41820</v>
      </c>
      <c r="K21" s="60">
        <f t="shared" si="3"/>
        <v>65113740</v>
      </c>
      <c r="L21" s="60">
        <f t="shared" si="4"/>
        <v>70322839.200000003</v>
      </c>
      <c r="M21" s="61">
        <f t="shared" si="5"/>
        <v>146500</v>
      </c>
      <c r="N21" s="60">
        <f t="shared" si="6"/>
        <v>493500</v>
      </c>
      <c r="O21" s="9"/>
      <c r="P21" s="2"/>
      <c r="Q21" s="2"/>
    </row>
    <row r="22" spans="1:17" ht="16.5" x14ac:dyDescent="0.3">
      <c r="A22" s="46">
        <v>21</v>
      </c>
      <c r="B22" s="46">
        <v>904</v>
      </c>
      <c r="C22" s="46">
        <v>6</v>
      </c>
      <c r="D22" s="46">
        <v>9</v>
      </c>
      <c r="E22" s="46" t="s">
        <v>25</v>
      </c>
      <c r="F22" s="46">
        <v>1104</v>
      </c>
      <c r="G22" s="46">
        <v>92</v>
      </c>
      <c r="H22" s="46">
        <f t="shared" si="1"/>
        <v>1196</v>
      </c>
      <c r="I22" s="47">
        <f t="shared" si="2"/>
        <v>1315.6000000000001</v>
      </c>
      <c r="J22" s="46">
        <f t="shared" si="8"/>
        <v>41820</v>
      </c>
      <c r="K22" s="60">
        <f t="shared" si="3"/>
        <v>50016720</v>
      </c>
      <c r="L22" s="60">
        <f t="shared" si="4"/>
        <v>54018057.600000001</v>
      </c>
      <c r="M22" s="61">
        <f t="shared" si="5"/>
        <v>112500</v>
      </c>
      <c r="N22" s="60">
        <f t="shared" si="6"/>
        <v>322000</v>
      </c>
      <c r="O22" s="9"/>
      <c r="P22" s="2"/>
      <c r="Q22" s="2"/>
    </row>
    <row r="23" spans="1:17" ht="16.5" x14ac:dyDescent="0.3">
      <c r="A23" s="46">
        <v>22</v>
      </c>
      <c r="B23" s="46">
        <v>905</v>
      </c>
      <c r="C23" s="46">
        <v>6</v>
      </c>
      <c r="D23" s="46">
        <v>9</v>
      </c>
      <c r="E23" s="46" t="s">
        <v>26</v>
      </c>
      <c r="F23" s="46">
        <v>799</v>
      </c>
      <c r="G23" s="46">
        <v>83</v>
      </c>
      <c r="H23" s="46">
        <f t="shared" si="1"/>
        <v>882</v>
      </c>
      <c r="I23" s="47">
        <f t="shared" si="2"/>
        <v>970.2</v>
      </c>
      <c r="J23" s="46">
        <f t="shared" si="8"/>
        <v>41820</v>
      </c>
      <c r="K23" s="60">
        <f t="shared" si="3"/>
        <v>36885240</v>
      </c>
      <c r="L23" s="60">
        <f t="shared" si="4"/>
        <v>39836059.200000003</v>
      </c>
      <c r="M23" s="61">
        <f t="shared" si="5"/>
        <v>83000</v>
      </c>
      <c r="N23" s="60">
        <f t="shared" si="6"/>
        <v>290500</v>
      </c>
      <c r="O23" s="9"/>
      <c r="P23" s="2"/>
      <c r="Q23" s="2"/>
    </row>
    <row r="24" spans="1:17" ht="16.5" x14ac:dyDescent="0.3">
      <c r="A24" s="46">
        <v>23</v>
      </c>
      <c r="B24" s="46">
        <v>906</v>
      </c>
      <c r="C24" s="46">
        <v>6</v>
      </c>
      <c r="D24" s="46">
        <v>9</v>
      </c>
      <c r="E24" s="46" t="s">
        <v>26</v>
      </c>
      <c r="F24" s="46">
        <v>799</v>
      </c>
      <c r="G24" s="46">
        <v>83</v>
      </c>
      <c r="H24" s="46">
        <f t="shared" si="1"/>
        <v>882</v>
      </c>
      <c r="I24" s="47">
        <f t="shared" si="2"/>
        <v>970.2</v>
      </c>
      <c r="J24" s="46">
        <f t="shared" si="8"/>
        <v>41820</v>
      </c>
      <c r="K24" s="60">
        <f t="shared" si="3"/>
        <v>36885240</v>
      </c>
      <c r="L24" s="60">
        <f t="shared" si="4"/>
        <v>39836059.200000003</v>
      </c>
      <c r="M24" s="61">
        <f t="shared" si="5"/>
        <v>83000</v>
      </c>
      <c r="N24" s="60">
        <f t="shared" si="6"/>
        <v>290500</v>
      </c>
      <c r="O24" s="9"/>
      <c r="P24" s="2"/>
      <c r="Q24" s="2"/>
    </row>
    <row r="25" spans="1:17" ht="16.5" x14ac:dyDescent="0.3">
      <c r="A25" s="46">
        <v>24</v>
      </c>
      <c r="B25" s="46">
        <v>907</v>
      </c>
      <c r="C25" s="46">
        <v>6</v>
      </c>
      <c r="D25" s="46">
        <v>9</v>
      </c>
      <c r="E25" s="46" t="s">
        <v>25</v>
      </c>
      <c r="F25" s="46">
        <v>1104</v>
      </c>
      <c r="G25" s="46">
        <v>92</v>
      </c>
      <c r="H25" s="46">
        <f t="shared" si="1"/>
        <v>1196</v>
      </c>
      <c r="I25" s="47">
        <f t="shared" si="2"/>
        <v>1315.6000000000001</v>
      </c>
      <c r="J25" s="46">
        <f t="shared" si="8"/>
        <v>41820</v>
      </c>
      <c r="K25" s="60">
        <f t="shared" si="3"/>
        <v>50016720</v>
      </c>
      <c r="L25" s="60">
        <f t="shared" si="4"/>
        <v>54018057.600000001</v>
      </c>
      <c r="M25" s="61">
        <f t="shared" si="5"/>
        <v>112500</v>
      </c>
      <c r="N25" s="60">
        <f t="shared" si="6"/>
        <v>322000</v>
      </c>
      <c r="O25" s="9"/>
      <c r="P25" s="2"/>
      <c r="Q25" s="2"/>
    </row>
    <row r="26" spans="1:17" ht="16.5" x14ac:dyDescent="0.3">
      <c r="A26" s="46">
        <v>25</v>
      </c>
      <c r="B26" s="46">
        <v>1001</v>
      </c>
      <c r="C26" s="46">
        <v>7</v>
      </c>
      <c r="D26" s="46">
        <v>10</v>
      </c>
      <c r="E26" s="46" t="s">
        <v>25</v>
      </c>
      <c r="F26" s="46">
        <v>1409</v>
      </c>
      <c r="G26" s="46">
        <v>102</v>
      </c>
      <c r="H26" s="46">
        <f t="shared" si="1"/>
        <v>1511</v>
      </c>
      <c r="I26" s="47">
        <f t="shared" si="2"/>
        <v>1662.1000000000001</v>
      </c>
      <c r="J26" s="46">
        <f>J25+80</f>
        <v>41900</v>
      </c>
      <c r="K26" s="60">
        <f t="shared" si="3"/>
        <v>63310900</v>
      </c>
      <c r="L26" s="60">
        <f t="shared" si="4"/>
        <v>68375772</v>
      </c>
      <c r="M26" s="61">
        <f t="shared" si="5"/>
        <v>142500</v>
      </c>
      <c r="N26" s="60">
        <f t="shared" si="6"/>
        <v>357000</v>
      </c>
      <c r="O26" s="9"/>
      <c r="P26" s="2"/>
      <c r="Q26" s="2"/>
    </row>
    <row r="27" spans="1:17" ht="16.5" x14ac:dyDescent="0.3">
      <c r="A27" s="46">
        <v>26</v>
      </c>
      <c r="B27" s="46">
        <v>1002</v>
      </c>
      <c r="C27" s="46">
        <v>7</v>
      </c>
      <c r="D27" s="46">
        <v>10</v>
      </c>
      <c r="E27" s="46" t="s">
        <v>26</v>
      </c>
      <c r="F27" s="46">
        <v>888</v>
      </c>
      <c r="G27" s="46">
        <v>91</v>
      </c>
      <c r="H27" s="46">
        <f t="shared" si="1"/>
        <v>979</v>
      </c>
      <c r="I27" s="47">
        <f t="shared" si="2"/>
        <v>1076.9000000000001</v>
      </c>
      <c r="J27" s="46">
        <f t="shared" ref="J27:J32" si="9">J26</f>
        <v>41900</v>
      </c>
      <c r="K27" s="60">
        <f t="shared" si="3"/>
        <v>41020100</v>
      </c>
      <c r="L27" s="60">
        <f t="shared" si="4"/>
        <v>44301708</v>
      </c>
      <c r="M27" s="61">
        <f t="shared" si="5"/>
        <v>92500</v>
      </c>
      <c r="N27" s="60">
        <f t="shared" si="6"/>
        <v>318500</v>
      </c>
      <c r="O27" s="9"/>
      <c r="P27" s="2"/>
      <c r="Q27" s="2"/>
    </row>
    <row r="28" spans="1:17" ht="16.5" x14ac:dyDescent="0.3">
      <c r="A28" s="46">
        <v>27</v>
      </c>
      <c r="B28" s="46">
        <v>1003</v>
      </c>
      <c r="C28" s="46">
        <v>7</v>
      </c>
      <c r="D28" s="46">
        <v>10</v>
      </c>
      <c r="E28" s="46" t="s">
        <v>25</v>
      </c>
      <c r="F28" s="46">
        <v>1412</v>
      </c>
      <c r="G28" s="46">
        <v>100</v>
      </c>
      <c r="H28" s="46">
        <f t="shared" si="1"/>
        <v>1512</v>
      </c>
      <c r="I28" s="47">
        <f t="shared" si="2"/>
        <v>1663.2</v>
      </c>
      <c r="J28" s="46">
        <f t="shared" si="9"/>
        <v>41900</v>
      </c>
      <c r="K28" s="60">
        <f t="shared" si="3"/>
        <v>63352800</v>
      </c>
      <c r="L28" s="60">
        <f t="shared" si="4"/>
        <v>68421024</v>
      </c>
      <c r="M28" s="61">
        <f t="shared" si="5"/>
        <v>142500</v>
      </c>
      <c r="N28" s="60">
        <f t="shared" si="6"/>
        <v>350000</v>
      </c>
      <c r="O28" s="9"/>
      <c r="P28" s="2"/>
      <c r="Q28" s="2"/>
    </row>
    <row r="29" spans="1:17" ht="16.5" x14ac:dyDescent="0.3">
      <c r="A29" s="46">
        <v>28</v>
      </c>
      <c r="B29" s="46">
        <v>1004</v>
      </c>
      <c r="C29" s="46">
        <v>7</v>
      </c>
      <c r="D29" s="46">
        <v>10</v>
      </c>
      <c r="E29" s="46" t="s">
        <v>25</v>
      </c>
      <c r="F29" s="46">
        <v>1104</v>
      </c>
      <c r="G29" s="46">
        <v>92</v>
      </c>
      <c r="H29" s="46">
        <f t="shared" si="1"/>
        <v>1196</v>
      </c>
      <c r="I29" s="47">
        <f t="shared" si="2"/>
        <v>1315.6000000000001</v>
      </c>
      <c r="J29" s="46">
        <f t="shared" si="9"/>
        <v>41900</v>
      </c>
      <c r="K29" s="60">
        <f t="shared" si="3"/>
        <v>50112400</v>
      </c>
      <c r="L29" s="60">
        <f t="shared" si="4"/>
        <v>54121392</v>
      </c>
      <c r="M29" s="61">
        <f t="shared" si="5"/>
        <v>113000</v>
      </c>
      <c r="N29" s="60">
        <f t="shared" si="6"/>
        <v>322000</v>
      </c>
      <c r="O29" s="9"/>
      <c r="P29" s="2"/>
      <c r="Q29" s="2"/>
    </row>
    <row r="30" spans="1:17" ht="16.5" x14ac:dyDescent="0.3">
      <c r="A30" s="46">
        <v>29</v>
      </c>
      <c r="B30" s="46">
        <v>1005</v>
      </c>
      <c r="C30" s="46">
        <v>7</v>
      </c>
      <c r="D30" s="46">
        <v>10</v>
      </c>
      <c r="E30" s="46" t="s">
        <v>26</v>
      </c>
      <c r="F30" s="46">
        <v>799</v>
      </c>
      <c r="G30" s="46">
        <v>83</v>
      </c>
      <c r="H30" s="46">
        <f t="shared" si="1"/>
        <v>882</v>
      </c>
      <c r="I30" s="47">
        <f t="shared" si="2"/>
        <v>970.2</v>
      </c>
      <c r="J30" s="46">
        <f t="shared" si="9"/>
        <v>41900</v>
      </c>
      <c r="K30" s="60">
        <f t="shared" si="3"/>
        <v>36955800</v>
      </c>
      <c r="L30" s="60">
        <f t="shared" si="4"/>
        <v>39912264</v>
      </c>
      <c r="M30" s="61">
        <f t="shared" si="5"/>
        <v>83000</v>
      </c>
      <c r="N30" s="60">
        <f t="shared" si="6"/>
        <v>290500</v>
      </c>
      <c r="O30" s="9"/>
      <c r="P30" s="2"/>
      <c r="Q30" s="2"/>
    </row>
    <row r="31" spans="1:17" ht="16.5" x14ac:dyDescent="0.3">
      <c r="A31" s="46">
        <v>30</v>
      </c>
      <c r="B31" s="46">
        <v>1006</v>
      </c>
      <c r="C31" s="46">
        <v>7</v>
      </c>
      <c r="D31" s="46">
        <v>10</v>
      </c>
      <c r="E31" s="46" t="s">
        <v>26</v>
      </c>
      <c r="F31" s="46">
        <v>799</v>
      </c>
      <c r="G31" s="46">
        <v>83</v>
      </c>
      <c r="H31" s="46">
        <f t="shared" si="1"/>
        <v>882</v>
      </c>
      <c r="I31" s="47">
        <f t="shared" si="2"/>
        <v>970.2</v>
      </c>
      <c r="J31" s="46">
        <f t="shared" si="9"/>
        <v>41900</v>
      </c>
      <c r="K31" s="60">
        <f t="shared" si="3"/>
        <v>36955800</v>
      </c>
      <c r="L31" s="60">
        <f t="shared" si="4"/>
        <v>39912264</v>
      </c>
      <c r="M31" s="61">
        <f t="shared" si="5"/>
        <v>83000</v>
      </c>
      <c r="N31" s="60">
        <f t="shared" si="6"/>
        <v>290500</v>
      </c>
      <c r="O31" s="9"/>
      <c r="P31" s="2"/>
      <c r="Q31" s="2"/>
    </row>
    <row r="32" spans="1:17" ht="16.5" x14ac:dyDescent="0.3">
      <c r="A32" s="46">
        <v>31</v>
      </c>
      <c r="B32" s="46">
        <v>1007</v>
      </c>
      <c r="C32" s="46">
        <v>7</v>
      </c>
      <c r="D32" s="46">
        <v>10</v>
      </c>
      <c r="E32" s="46" t="s">
        <v>25</v>
      </c>
      <c r="F32" s="46">
        <v>1104</v>
      </c>
      <c r="G32" s="46">
        <v>92</v>
      </c>
      <c r="H32" s="46">
        <f t="shared" si="1"/>
        <v>1196</v>
      </c>
      <c r="I32" s="47">
        <f t="shared" si="2"/>
        <v>1315.6000000000001</v>
      </c>
      <c r="J32" s="46">
        <f t="shared" si="9"/>
        <v>41900</v>
      </c>
      <c r="K32" s="60">
        <f t="shared" si="3"/>
        <v>50112400</v>
      </c>
      <c r="L32" s="60">
        <f t="shared" si="4"/>
        <v>54121392</v>
      </c>
      <c r="M32" s="61">
        <f t="shared" si="5"/>
        <v>113000</v>
      </c>
      <c r="N32" s="60">
        <f t="shared" si="6"/>
        <v>322000</v>
      </c>
      <c r="O32" s="9"/>
      <c r="P32" s="2"/>
      <c r="Q32" s="2"/>
    </row>
    <row r="33" spans="1:19" ht="16.5" x14ac:dyDescent="0.3">
      <c r="A33" s="46">
        <v>32</v>
      </c>
      <c r="B33" s="46">
        <v>1101</v>
      </c>
      <c r="C33" s="46">
        <v>8</v>
      </c>
      <c r="D33" s="46">
        <v>11</v>
      </c>
      <c r="E33" s="46" t="s">
        <v>25</v>
      </c>
      <c r="F33" s="46">
        <v>1409</v>
      </c>
      <c r="G33" s="46">
        <v>102</v>
      </c>
      <c r="H33" s="46">
        <f t="shared" si="1"/>
        <v>1511</v>
      </c>
      <c r="I33" s="47">
        <f t="shared" si="2"/>
        <v>1662.1000000000001</v>
      </c>
      <c r="J33" s="46">
        <f>J32+80</f>
        <v>41980</v>
      </c>
      <c r="K33" s="60">
        <f t="shared" si="3"/>
        <v>63431780</v>
      </c>
      <c r="L33" s="60">
        <f t="shared" si="4"/>
        <v>68506322.400000006</v>
      </c>
      <c r="M33" s="61">
        <f t="shared" si="5"/>
        <v>142500</v>
      </c>
      <c r="N33" s="60">
        <f t="shared" si="6"/>
        <v>357000</v>
      </c>
      <c r="O33" s="9"/>
      <c r="P33" s="2"/>
      <c r="Q33" s="2"/>
    </row>
    <row r="34" spans="1:19" ht="16.5" x14ac:dyDescent="0.3">
      <c r="A34" s="46">
        <v>33</v>
      </c>
      <c r="B34" s="46">
        <v>1102</v>
      </c>
      <c r="C34" s="46">
        <v>8</v>
      </c>
      <c r="D34" s="46">
        <v>11</v>
      </c>
      <c r="E34" s="46" t="s">
        <v>26</v>
      </c>
      <c r="F34" s="46">
        <v>888</v>
      </c>
      <c r="G34" s="46">
        <v>91</v>
      </c>
      <c r="H34" s="46">
        <f t="shared" si="1"/>
        <v>979</v>
      </c>
      <c r="I34" s="47">
        <f t="shared" si="2"/>
        <v>1076.9000000000001</v>
      </c>
      <c r="J34" s="46">
        <f t="shared" ref="J34:J39" si="10">J33</f>
        <v>41980</v>
      </c>
      <c r="K34" s="60">
        <f t="shared" si="3"/>
        <v>41098420</v>
      </c>
      <c r="L34" s="60">
        <f t="shared" si="4"/>
        <v>44386293.600000001</v>
      </c>
      <c r="M34" s="61">
        <f t="shared" si="5"/>
        <v>92500</v>
      </c>
      <c r="N34" s="60">
        <f t="shared" si="6"/>
        <v>318500</v>
      </c>
      <c r="O34" s="9"/>
      <c r="P34" s="2"/>
      <c r="Q34" s="2"/>
    </row>
    <row r="35" spans="1:19" ht="16.5" x14ac:dyDescent="0.3">
      <c r="A35" s="46">
        <v>34</v>
      </c>
      <c r="B35" s="46">
        <v>1103</v>
      </c>
      <c r="C35" s="46">
        <v>8</v>
      </c>
      <c r="D35" s="46">
        <v>11</v>
      </c>
      <c r="E35" s="46" t="s">
        <v>25</v>
      </c>
      <c r="F35" s="46">
        <v>1412</v>
      </c>
      <c r="G35" s="46">
        <v>100</v>
      </c>
      <c r="H35" s="46">
        <f t="shared" si="1"/>
        <v>1512</v>
      </c>
      <c r="I35" s="47">
        <f t="shared" si="2"/>
        <v>1663.2</v>
      </c>
      <c r="J35" s="46">
        <f t="shared" si="10"/>
        <v>41980</v>
      </c>
      <c r="K35" s="60">
        <f t="shared" si="3"/>
        <v>63473760</v>
      </c>
      <c r="L35" s="60">
        <f t="shared" si="4"/>
        <v>68551660.800000012</v>
      </c>
      <c r="M35" s="61">
        <f t="shared" si="5"/>
        <v>143000</v>
      </c>
      <c r="N35" s="60">
        <f t="shared" si="6"/>
        <v>350000</v>
      </c>
      <c r="O35" s="9"/>
      <c r="P35" s="2"/>
      <c r="Q35" s="2"/>
    </row>
    <row r="36" spans="1:19" ht="16.5" x14ac:dyDescent="0.3">
      <c r="A36" s="46">
        <v>35</v>
      </c>
      <c r="B36" s="46">
        <v>1104</v>
      </c>
      <c r="C36" s="46">
        <v>8</v>
      </c>
      <c r="D36" s="46">
        <v>11</v>
      </c>
      <c r="E36" s="46" t="s">
        <v>25</v>
      </c>
      <c r="F36" s="46">
        <v>1104</v>
      </c>
      <c r="G36" s="46">
        <v>92</v>
      </c>
      <c r="H36" s="46">
        <f t="shared" si="1"/>
        <v>1196</v>
      </c>
      <c r="I36" s="47">
        <f t="shared" si="2"/>
        <v>1315.6000000000001</v>
      </c>
      <c r="J36" s="46">
        <f t="shared" si="10"/>
        <v>41980</v>
      </c>
      <c r="K36" s="60">
        <f t="shared" si="3"/>
        <v>50208080</v>
      </c>
      <c r="L36" s="60">
        <f t="shared" si="4"/>
        <v>54224726.400000006</v>
      </c>
      <c r="M36" s="61">
        <f t="shared" si="5"/>
        <v>113000</v>
      </c>
      <c r="N36" s="60">
        <f t="shared" si="6"/>
        <v>322000</v>
      </c>
      <c r="O36" s="9"/>
      <c r="P36" s="2"/>
      <c r="Q36" s="2"/>
    </row>
    <row r="37" spans="1:19" ht="16.5" x14ac:dyDescent="0.3">
      <c r="A37" s="46">
        <v>36</v>
      </c>
      <c r="B37" s="46">
        <v>1105</v>
      </c>
      <c r="C37" s="46">
        <v>8</v>
      </c>
      <c r="D37" s="46">
        <v>11</v>
      </c>
      <c r="E37" s="46" t="s">
        <v>26</v>
      </c>
      <c r="F37" s="46">
        <v>799</v>
      </c>
      <c r="G37" s="46">
        <v>83</v>
      </c>
      <c r="H37" s="46">
        <f t="shared" si="1"/>
        <v>882</v>
      </c>
      <c r="I37" s="47">
        <f t="shared" si="2"/>
        <v>970.2</v>
      </c>
      <c r="J37" s="46">
        <f t="shared" si="10"/>
        <v>41980</v>
      </c>
      <c r="K37" s="60">
        <f t="shared" si="3"/>
        <v>37026360</v>
      </c>
      <c r="L37" s="60">
        <f t="shared" si="4"/>
        <v>39988468.800000004</v>
      </c>
      <c r="M37" s="61">
        <f t="shared" si="5"/>
        <v>83500</v>
      </c>
      <c r="N37" s="60">
        <f t="shared" si="6"/>
        <v>290500</v>
      </c>
      <c r="O37" s="9"/>
      <c r="P37" s="2"/>
      <c r="Q37" s="2"/>
    </row>
    <row r="38" spans="1:19" ht="16.5" x14ac:dyDescent="0.3">
      <c r="A38" s="46">
        <v>37</v>
      </c>
      <c r="B38" s="46">
        <v>1106</v>
      </c>
      <c r="C38" s="46">
        <v>8</v>
      </c>
      <c r="D38" s="46">
        <v>11</v>
      </c>
      <c r="E38" s="46" t="s">
        <v>26</v>
      </c>
      <c r="F38" s="46">
        <v>799</v>
      </c>
      <c r="G38" s="46">
        <v>83</v>
      </c>
      <c r="H38" s="46">
        <f t="shared" si="1"/>
        <v>882</v>
      </c>
      <c r="I38" s="47">
        <f t="shared" si="2"/>
        <v>970.2</v>
      </c>
      <c r="J38" s="46">
        <f t="shared" si="10"/>
        <v>41980</v>
      </c>
      <c r="K38" s="60">
        <f t="shared" si="3"/>
        <v>37026360</v>
      </c>
      <c r="L38" s="60">
        <f t="shared" si="4"/>
        <v>39988468.800000004</v>
      </c>
      <c r="M38" s="61">
        <f t="shared" si="5"/>
        <v>83500</v>
      </c>
      <c r="N38" s="60">
        <f t="shared" si="6"/>
        <v>290500</v>
      </c>
      <c r="O38" s="9"/>
      <c r="P38" s="2"/>
      <c r="Q38" s="2"/>
    </row>
    <row r="39" spans="1:19" ht="16.5" x14ac:dyDescent="0.3">
      <c r="A39" s="46">
        <v>38</v>
      </c>
      <c r="B39" s="46">
        <v>1107</v>
      </c>
      <c r="C39" s="46">
        <v>8</v>
      </c>
      <c r="D39" s="46">
        <v>11</v>
      </c>
      <c r="E39" s="46" t="s">
        <v>25</v>
      </c>
      <c r="F39" s="46">
        <v>1104</v>
      </c>
      <c r="G39" s="46">
        <v>92</v>
      </c>
      <c r="H39" s="46">
        <f t="shared" si="1"/>
        <v>1196</v>
      </c>
      <c r="I39" s="47">
        <f t="shared" si="2"/>
        <v>1315.6000000000001</v>
      </c>
      <c r="J39" s="46">
        <f t="shared" si="10"/>
        <v>41980</v>
      </c>
      <c r="K39" s="60">
        <f t="shared" si="3"/>
        <v>50208080</v>
      </c>
      <c r="L39" s="60">
        <f t="shared" si="4"/>
        <v>54224726.400000006</v>
      </c>
      <c r="M39" s="61">
        <f t="shared" si="5"/>
        <v>113000</v>
      </c>
      <c r="N39" s="60">
        <f t="shared" si="6"/>
        <v>322000</v>
      </c>
      <c r="O39" s="9"/>
      <c r="P39" s="2"/>
      <c r="Q39" s="2"/>
    </row>
    <row r="40" spans="1:19" ht="16.5" x14ac:dyDescent="0.3">
      <c r="A40" s="46">
        <v>39</v>
      </c>
      <c r="B40" s="46">
        <v>1201</v>
      </c>
      <c r="C40" s="46">
        <v>9</v>
      </c>
      <c r="D40" s="46">
        <v>12</v>
      </c>
      <c r="E40" s="46" t="s">
        <v>25</v>
      </c>
      <c r="F40" s="46">
        <v>1409</v>
      </c>
      <c r="G40" s="46">
        <v>102</v>
      </c>
      <c r="H40" s="46">
        <f t="shared" si="1"/>
        <v>1511</v>
      </c>
      <c r="I40" s="47">
        <f t="shared" si="2"/>
        <v>1662.1000000000001</v>
      </c>
      <c r="J40" s="46">
        <f>J39+80</f>
        <v>42060</v>
      </c>
      <c r="K40" s="60">
        <f t="shared" si="3"/>
        <v>63552660</v>
      </c>
      <c r="L40" s="60">
        <f t="shared" si="4"/>
        <v>68636872.800000012</v>
      </c>
      <c r="M40" s="61">
        <f t="shared" si="5"/>
        <v>143000</v>
      </c>
      <c r="N40" s="60">
        <f t="shared" si="6"/>
        <v>357000</v>
      </c>
      <c r="O40" s="9"/>
      <c r="P40" s="2"/>
      <c r="Q40" s="2"/>
    </row>
    <row r="41" spans="1:19" ht="16.5" x14ac:dyDescent="0.3">
      <c r="A41" s="46">
        <v>40</v>
      </c>
      <c r="B41" s="46">
        <v>1202</v>
      </c>
      <c r="C41" s="46">
        <v>9</v>
      </c>
      <c r="D41" s="46">
        <v>12</v>
      </c>
      <c r="E41" s="46" t="s">
        <v>26</v>
      </c>
      <c r="F41" s="46">
        <v>888</v>
      </c>
      <c r="G41" s="46">
        <v>91</v>
      </c>
      <c r="H41" s="46">
        <f t="shared" si="1"/>
        <v>979</v>
      </c>
      <c r="I41" s="47">
        <f t="shared" si="2"/>
        <v>1076.9000000000001</v>
      </c>
      <c r="J41" s="46">
        <f t="shared" ref="J41:J46" si="11">J40</f>
        <v>42060</v>
      </c>
      <c r="K41" s="60">
        <f t="shared" si="3"/>
        <v>41176740</v>
      </c>
      <c r="L41" s="60">
        <f t="shared" si="4"/>
        <v>44470879.200000003</v>
      </c>
      <c r="M41" s="61">
        <f t="shared" si="5"/>
        <v>92500</v>
      </c>
      <c r="N41" s="60">
        <f t="shared" si="6"/>
        <v>318500</v>
      </c>
      <c r="O41" s="9"/>
      <c r="P41" s="2"/>
      <c r="Q41" s="2"/>
    </row>
    <row r="42" spans="1:19" ht="16.5" x14ac:dyDescent="0.3">
      <c r="A42" s="46">
        <v>41</v>
      </c>
      <c r="B42" s="46">
        <v>1203</v>
      </c>
      <c r="C42" s="46">
        <v>9</v>
      </c>
      <c r="D42" s="46">
        <v>12</v>
      </c>
      <c r="E42" s="46" t="s">
        <v>25</v>
      </c>
      <c r="F42" s="46">
        <v>1412</v>
      </c>
      <c r="G42" s="46">
        <v>100</v>
      </c>
      <c r="H42" s="46">
        <f t="shared" si="1"/>
        <v>1512</v>
      </c>
      <c r="I42" s="47">
        <f t="shared" si="2"/>
        <v>1663.2</v>
      </c>
      <c r="J42" s="46">
        <f t="shared" si="11"/>
        <v>42060</v>
      </c>
      <c r="K42" s="60">
        <f t="shared" si="3"/>
        <v>63594720</v>
      </c>
      <c r="L42" s="60">
        <f t="shared" si="4"/>
        <v>68682297.600000009</v>
      </c>
      <c r="M42" s="61">
        <f t="shared" si="5"/>
        <v>143000</v>
      </c>
      <c r="N42" s="60">
        <f t="shared" si="6"/>
        <v>350000</v>
      </c>
      <c r="O42" s="9"/>
      <c r="P42" s="2"/>
      <c r="Q42" s="2"/>
    </row>
    <row r="43" spans="1:19" ht="16.5" x14ac:dyDescent="0.3">
      <c r="A43" s="46">
        <v>42</v>
      </c>
      <c r="B43" s="46">
        <v>1204</v>
      </c>
      <c r="C43" s="46">
        <v>9</v>
      </c>
      <c r="D43" s="46">
        <v>12</v>
      </c>
      <c r="E43" s="46" t="s">
        <v>25</v>
      </c>
      <c r="F43" s="46">
        <v>1104</v>
      </c>
      <c r="G43" s="46">
        <v>92</v>
      </c>
      <c r="H43" s="46">
        <f t="shared" si="1"/>
        <v>1196</v>
      </c>
      <c r="I43" s="47">
        <f t="shared" si="2"/>
        <v>1315.6000000000001</v>
      </c>
      <c r="J43" s="46">
        <f t="shared" si="11"/>
        <v>42060</v>
      </c>
      <c r="K43" s="60">
        <f t="shared" si="3"/>
        <v>50303760</v>
      </c>
      <c r="L43" s="60">
        <f t="shared" si="4"/>
        <v>54328060.800000004</v>
      </c>
      <c r="M43" s="61">
        <f t="shared" si="5"/>
        <v>113000</v>
      </c>
      <c r="N43" s="60">
        <f t="shared" si="6"/>
        <v>322000</v>
      </c>
      <c r="O43" s="9"/>
      <c r="P43" s="2"/>
      <c r="Q43" s="2"/>
    </row>
    <row r="44" spans="1:19" ht="16.5" x14ac:dyDescent="0.3">
      <c r="A44" s="46">
        <v>43</v>
      </c>
      <c r="B44" s="46">
        <v>1205</v>
      </c>
      <c r="C44" s="46">
        <v>9</v>
      </c>
      <c r="D44" s="46">
        <v>12</v>
      </c>
      <c r="E44" s="46" t="s">
        <v>26</v>
      </c>
      <c r="F44" s="46">
        <v>799</v>
      </c>
      <c r="G44" s="46">
        <v>83</v>
      </c>
      <c r="H44" s="46">
        <f t="shared" si="1"/>
        <v>882</v>
      </c>
      <c r="I44" s="47">
        <f t="shared" si="2"/>
        <v>970.2</v>
      </c>
      <c r="J44" s="46">
        <f t="shared" si="11"/>
        <v>42060</v>
      </c>
      <c r="K44" s="60">
        <f t="shared" si="3"/>
        <v>37096920</v>
      </c>
      <c r="L44" s="60">
        <f t="shared" si="4"/>
        <v>40064673.600000001</v>
      </c>
      <c r="M44" s="61">
        <f t="shared" si="5"/>
        <v>83500</v>
      </c>
      <c r="N44" s="60">
        <f t="shared" si="6"/>
        <v>290500</v>
      </c>
      <c r="O44" s="9"/>
      <c r="P44" s="2"/>
      <c r="Q44" s="2"/>
    </row>
    <row r="45" spans="1:19" ht="16.5" x14ac:dyDescent="0.3">
      <c r="A45" s="46">
        <v>44</v>
      </c>
      <c r="B45" s="46">
        <v>1206</v>
      </c>
      <c r="C45" s="46">
        <v>9</v>
      </c>
      <c r="D45" s="46">
        <v>12</v>
      </c>
      <c r="E45" s="46" t="s">
        <v>26</v>
      </c>
      <c r="F45" s="46">
        <v>799</v>
      </c>
      <c r="G45" s="46">
        <v>83</v>
      </c>
      <c r="H45" s="46">
        <f t="shared" si="1"/>
        <v>882</v>
      </c>
      <c r="I45" s="47">
        <f t="shared" si="2"/>
        <v>970.2</v>
      </c>
      <c r="J45" s="46">
        <f t="shared" si="11"/>
        <v>42060</v>
      </c>
      <c r="K45" s="60">
        <f t="shared" si="3"/>
        <v>37096920</v>
      </c>
      <c r="L45" s="60">
        <f t="shared" si="4"/>
        <v>40064673.600000001</v>
      </c>
      <c r="M45" s="61">
        <f t="shared" si="5"/>
        <v>83500</v>
      </c>
      <c r="N45" s="60">
        <f t="shared" si="6"/>
        <v>290500</v>
      </c>
      <c r="O45" s="9"/>
      <c r="P45" s="2"/>
      <c r="Q45" s="2"/>
    </row>
    <row r="46" spans="1:19" ht="16.5" x14ac:dyDescent="0.3">
      <c r="A46" s="46">
        <v>45</v>
      </c>
      <c r="B46" s="46">
        <v>1207</v>
      </c>
      <c r="C46" s="46">
        <v>9</v>
      </c>
      <c r="D46" s="46">
        <v>12</v>
      </c>
      <c r="E46" s="46" t="s">
        <v>25</v>
      </c>
      <c r="F46" s="46">
        <v>1104</v>
      </c>
      <c r="G46" s="46">
        <v>92</v>
      </c>
      <c r="H46" s="46">
        <f t="shared" si="1"/>
        <v>1196</v>
      </c>
      <c r="I46" s="47">
        <f t="shared" si="2"/>
        <v>1315.6000000000001</v>
      </c>
      <c r="J46" s="46">
        <f t="shared" si="11"/>
        <v>42060</v>
      </c>
      <c r="K46" s="60">
        <f t="shared" si="3"/>
        <v>50303760</v>
      </c>
      <c r="L46" s="60">
        <f t="shared" si="4"/>
        <v>54328060.800000004</v>
      </c>
      <c r="M46" s="61">
        <f t="shared" si="5"/>
        <v>113000</v>
      </c>
      <c r="N46" s="60">
        <f t="shared" si="6"/>
        <v>322000</v>
      </c>
      <c r="O46" s="9"/>
      <c r="P46" s="2"/>
      <c r="Q46" s="2"/>
    </row>
    <row r="47" spans="1:19" ht="16.5" x14ac:dyDescent="0.3">
      <c r="A47" s="46">
        <v>46</v>
      </c>
      <c r="B47" s="46">
        <v>1301</v>
      </c>
      <c r="C47" s="46">
        <v>10</v>
      </c>
      <c r="D47" s="46">
        <v>13</v>
      </c>
      <c r="E47" s="46" t="s">
        <v>25</v>
      </c>
      <c r="F47" s="46">
        <v>1409</v>
      </c>
      <c r="G47" s="46">
        <v>102</v>
      </c>
      <c r="H47" s="46">
        <f t="shared" si="1"/>
        <v>1511</v>
      </c>
      <c r="I47" s="47">
        <f t="shared" si="2"/>
        <v>1662.1000000000001</v>
      </c>
      <c r="J47" s="46">
        <f>J46+80</f>
        <v>42140</v>
      </c>
      <c r="K47" s="60">
        <f t="shared" si="3"/>
        <v>63673540</v>
      </c>
      <c r="L47" s="60">
        <f t="shared" si="4"/>
        <v>68767423.200000003</v>
      </c>
      <c r="M47" s="61">
        <f t="shared" si="5"/>
        <v>143500</v>
      </c>
      <c r="N47" s="60">
        <f t="shared" si="6"/>
        <v>357000</v>
      </c>
      <c r="O47" s="9"/>
      <c r="P47" s="2"/>
      <c r="Q47" s="2"/>
      <c r="S47" s="3"/>
    </row>
    <row r="48" spans="1:19" ht="16.5" x14ac:dyDescent="0.3">
      <c r="A48" s="46">
        <v>47</v>
      </c>
      <c r="B48" s="46">
        <v>1302</v>
      </c>
      <c r="C48" s="46">
        <v>10</v>
      </c>
      <c r="D48" s="46">
        <v>13</v>
      </c>
      <c r="E48" s="46" t="s">
        <v>26</v>
      </c>
      <c r="F48" s="46">
        <v>888</v>
      </c>
      <c r="G48" s="46">
        <v>91</v>
      </c>
      <c r="H48" s="46">
        <f t="shared" si="1"/>
        <v>979</v>
      </c>
      <c r="I48" s="47">
        <f t="shared" si="2"/>
        <v>1076.9000000000001</v>
      </c>
      <c r="J48" s="46">
        <f t="shared" ref="J48:J53" si="12">J47</f>
        <v>42140</v>
      </c>
      <c r="K48" s="60">
        <f t="shared" si="3"/>
        <v>41255060</v>
      </c>
      <c r="L48" s="60">
        <f t="shared" si="4"/>
        <v>44555464.800000004</v>
      </c>
      <c r="M48" s="61">
        <f t="shared" si="5"/>
        <v>93000</v>
      </c>
      <c r="N48" s="60">
        <f t="shared" si="6"/>
        <v>318500</v>
      </c>
      <c r="O48" s="9"/>
      <c r="P48" s="2"/>
      <c r="Q48" s="2"/>
      <c r="S48" s="3"/>
    </row>
    <row r="49" spans="1:19" ht="16.5" x14ac:dyDescent="0.3">
      <c r="A49" s="46">
        <v>48</v>
      </c>
      <c r="B49" s="46">
        <v>1303</v>
      </c>
      <c r="C49" s="46">
        <v>10</v>
      </c>
      <c r="D49" s="46">
        <v>13</v>
      </c>
      <c r="E49" s="46" t="s">
        <v>25</v>
      </c>
      <c r="F49" s="46">
        <v>1416</v>
      </c>
      <c r="G49" s="46">
        <v>141</v>
      </c>
      <c r="H49" s="46">
        <f t="shared" si="1"/>
        <v>1557</v>
      </c>
      <c r="I49" s="47">
        <f t="shared" si="2"/>
        <v>1712.7</v>
      </c>
      <c r="J49" s="46">
        <f t="shared" si="12"/>
        <v>42140</v>
      </c>
      <c r="K49" s="60">
        <f t="shared" si="3"/>
        <v>65611980</v>
      </c>
      <c r="L49" s="60">
        <f t="shared" si="4"/>
        <v>70860938.400000006</v>
      </c>
      <c r="M49" s="61">
        <f t="shared" si="5"/>
        <v>147500</v>
      </c>
      <c r="N49" s="60">
        <f t="shared" si="6"/>
        <v>493500</v>
      </c>
      <c r="O49" s="9"/>
      <c r="P49" s="2"/>
      <c r="Q49" s="2"/>
      <c r="S49" s="3"/>
    </row>
    <row r="50" spans="1:19" ht="16.5" x14ac:dyDescent="0.3">
      <c r="A50" s="46">
        <v>49</v>
      </c>
      <c r="B50" s="46">
        <v>1304</v>
      </c>
      <c r="C50" s="46">
        <v>10</v>
      </c>
      <c r="D50" s="46">
        <v>13</v>
      </c>
      <c r="E50" s="46" t="s">
        <v>25</v>
      </c>
      <c r="F50" s="46">
        <v>1104</v>
      </c>
      <c r="G50" s="46">
        <v>92</v>
      </c>
      <c r="H50" s="46">
        <f t="shared" si="1"/>
        <v>1196</v>
      </c>
      <c r="I50" s="47">
        <f t="shared" si="2"/>
        <v>1315.6000000000001</v>
      </c>
      <c r="J50" s="46">
        <f t="shared" si="12"/>
        <v>42140</v>
      </c>
      <c r="K50" s="60">
        <f t="shared" si="3"/>
        <v>50399440</v>
      </c>
      <c r="L50" s="60">
        <f t="shared" si="4"/>
        <v>54431395.200000003</v>
      </c>
      <c r="M50" s="61">
        <f t="shared" si="5"/>
        <v>113500</v>
      </c>
      <c r="N50" s="60">
        <f t="shared" si="6"/>
        <v>322000</v>
      </c>
      <c r="O50" s="9"/>
      <c r="P50" s="2"/>
      <c r="Q50" s="2"/>
    </row>
    <row r="51" spans="1:19" ht="16.5" x14ac:dyDescent="0.3">
      <c r="A51" s="46">
        <v>50</v>
      </c>
      <c r="B51" s="46">
        <v>1305</v>
      </c>
      <c r="C51" s="46">
        <v>10</v>
      </c>
      <c r="D51" s="46">
        <v>13</v>
      </c>
      <c r="E51" s="46" t="s">
        <v>26</v>
      </c>
      <c r="F51" s="46">
        <v>799</v>
      </c>
      <c r="G51" s="46">
        <v>83</v>
      </c>
      <c r="H51" s="46">
        <f t="shared" si="1"/>
        <v>882</v>
      </c>
      <c r="I51" s="47">
        <f t="shared" si="2"/>
        <v>970.2</v>
      </c>
      <c r="J51" s="46">
        <f t="shared" si="12"/>
        <v>42140</v>
      </c>
      <c r="K51" s="60">
        <f t="shared" si="3"/>
        <v>37167480</v>
      </c>
      <c r="L51" s="60">
        <f t="shared" si="4"/>
        <v>40140878.400000006</v>
      </c>
      <c r="M51" s="61">
        <f t="shared" si="5"/>
        <v>83500</v>
      </c>
      <c r="N51" s="60">
        <f t="shared" si="6"/>
        <v>290500</v>
      </c>
      <c r="O51" s="9"/>
      <c r="P51" s="2"/>
      <c r="Q51" s="2"/>
    </row>
    <row r="52" spans="1:19" ht="16.5" x14ac:dyDescent="0.3">
      <c r="A52" s="46">
        <v>51</v>
      </c>
      <c r="B52" s="46">
        <v>1306</v>
      </c>
      <c r="C52" s="46">
        <v>10</v>
      </c>
      <c r="D52" s="46">
        <v>13</v>
      </c>
      <c r="E52" s="46" t="s">
        <v>26</v>
      </c>
      <c r="F52" s="46">
        <v>799</v>
      </c>
      <c r="G52" s="46">
        <v>83</v>
      </c>
      <c r="H52" s="46">
        <f t="shared" si="1"/>
        <v>882</v>
      </c>
      <c r="I52" s="47">
        <f t="shared" si="2"/>
        <v>970.2</v>
      </c>
      <c r="J52" s="46">
        <f t="shared" si="12"/>
        <v>42140</v>
      </c>
      <c r="K52" s="60">
        <f t="shared" si="3"/>
        <v>37167480</v>
      </c>
      <c r="L52" s="60">
        <f t="shared" si="4"/>
        <v>40140878.400000006</v>
      </c>
      <c r="M52" s="61">
        <f t="shared" si="5"/>
        <v>83500</v>
      </c>
      <c r="N52" s="60">
        <f t="shared" si="6"/>
        <v>290500</v>
      </c>
      <c r="O52" s="9"/>
      <c r="P52" s="2"/>
      <c r="Q52" s="2"/>
    </row>
    <row r="53" spans="1:19" ht="16.5" x14ac:dyDescent="0.3">
      <c r="A53" s="46">
        <v>52</v>
      </c>
      <c r="B53" s="46">
        <v>1307</v>
      </c>
      <c r="C53" s="46">
        <v>10</v>
      </c>
      <c r="D53" s="46">
        <v>13</v>
      </c>
      <c r="E53" s="46" t="s">
        <v>25</v>
      </c>
      <c r="F53" s="46">
        <v>1104</v>
      </c>
      <c r="G53" s="46">
        <v>92</v>
      </c>
      <c r="H53" s="46">
        <f t="shared" si="1"/>
        <v>1196</v>
      </c>
      <c r="I53" s="47">
        <f t="shared" si="2"/>
        <v>1315.6000000000001</v>
      </c>
      <c r="J53" s="46">
        <f t="shared" si="12"/>
        <v>42140</v>
      </c>
      <c r="K53" s="60">
        <f t="shared" si="3"/>
        <v>50399440</v>
      </c>
      <c r="L53" s="60">
        <f t="shared" si="4"/>
        <v>54431395.200000003</v>
      </c>
      <c r="M53" s="61">
        <f t="shared" si="5"/>
        <v>113500</v>
      </c>
      <c r="N53" s="60">
        <f t="shared" si="6"/>
        <v>322000</v>
      </c>
      <c r="O53" s="9"/>
      <c r="P53" s="2"/>
      <c r="Q53" s="2"/>
    </row>
    <row r="54" spans="1:19" ht="16.5" x14ac:dyDescent="0.3">
      <c r="A54" s="46">
        <v>53</v>
      </c>
      <c r="B54" s="46">
        <v>1403</v>
      </c>
      <c r="C54" s="46">
        <v>11</v>
      </c>
      <c r="D54" s="46">
        <v>14</v>
      </c>
      <c r="E54" s="46" t="s">
        <v>25</v>
      </c>
      <c r="F54" s="46">
        <v>1412</v>
      </c>
      <c r="G54" s="46">
        <v>100</v>
      </c>
      <c r="H54" s="46">
        <f t="shared" si="1"/>
        <v>1512</v>
      </c>
      <c r="I54" s="47">
        <f t="shared" si="2"/>
        <v>1663.2</v>
      </c>
      <c r="J54" s="46">
        <f>J53+80</f>
        <v>42220</v>
      </c>
      <c r="K54" s="60">
        <f t="shared" si="3"/>
        <v>63836640</v>
      </c>
      <c r="L54" s="60">
        <f t="shared" si="4"/>
        <v>68943571.200000003</v>
      </c>
      <c r="M54" s="61">
        <f t="shared" si="5"/>
        <v>143500</v>
      </c>
      <c r="N54" s="60">
        <f t="shared" si="6"/>
        <v>350000</v>
      </c>
      <c r="O54" s="9"/>
      <c r="P54" s="2"/>
      <c r="Q54" s="2"/>
    </row>
    <row r="55" spans="1:19" ht="16.5" x14ac:dyDescent="0.3">
      <c r="A55" s="46">
        <v>54</v>
      </c>
      <c r="B55" s="46">
        <v>1404</v>
      </c>
      <c r="C55" s="46">
        <v>11</v>
      </c>
      <c r="D55" s="46">
        <v>14</v>
      </c>
      <c r="E55" s="46" t="s">
        <v>25</v>
      </c>
      <c r="F55" s="46">
        <v>1104</v>
      </c>
      <c r="G55" s="46">
        <v>92</v>
      </c>
      <c r="H55" s="46">
        <f t="shared" si="1"/>
        <v>1196</v>
      </c>
      <c r="I55" s="47">
        <f t="shared" si="2"/>
        <v>1315.6000000000001</v>
      </c>
      <c r="J55" s="46">
        <f t="shared" ref="J55:J58" si="13">J54</f>
        <v>42220</v>
      </c>
      <c r="K55" s="60">
        <f t="shared" si="3"/>
        <v>50495120</v>
      </c>
      <c r="L55" s="60">
        <f t="shared" si="4"/>
        <v>54534729.600000001</v>
      </c>
      <c r="M55" s="61">
        <f t="shared" si="5"/>
        <v>113500</v>
      </c>
      <c r="N55" s="60">
        <f t="shared" si="6"/>
        <v>322000</v>
      </c>
      <c r="O55" s="9"/>
      <c r="P55" s="2"/>
      <c r="Q55" s="2"/>
    </row>
    <row r="56" spans="1:19" ht="16.5" x14ac:dyDescent="0.3">
      <c r="A56" s="46">
        <v>55</v>
      </c>
      <c r="B56" s="46">
        <v>1405</v>
      </c>
      <c r="C56" s="46">
        <v>11</v>
      </c>
      <c r="D56" s="46">
        <v>14</v>
      </c>
      <c r="E56" s="46" t="s">
        <v>26</v>
      </c>
      <c r="F56" s="46">
        <v>799</v>
      </c>
      <c r="G56" s="46">
        <v>83</v>
      </c>
      <c r="H56" s="46">
        <f t="shared" si="1"/>
        <v>882</v>
      </c>
      <c r="I56" s="47">
        <f t="shared" si="2"/>
        <v>970.2</v>
      </c>
      <c r="J56" s="46">
        <f t="shared" si="13"/>
        <v>42220</v>
      </c>
      <c r="K56" s="60">
        <f t="shared" si="3"/>
        <v>37238040</v>
      </c>
      <c r="L56" s="60">
        <f t="shared" si="4"/>
        <v>40217083.200000003</v>
      </c>
      <c r="M56" s="61">
        <f t="shared" si="5"/>
        <v>84000</v>
      </c>
      <c r="N56" s="60">
        <f t="shared" si="6"/>
        <v>290500</v>
      </c>
      <c r="O56" s="9"/>
      <c r="P56" s="2"/>
      <c r="Q56" s="2"/>
    </row>
    <row r="57" spans="1:19" ht="16.5" x14ac:dyDescent="0.3">
      <c r="A57" s="46">
        <v>56</v>
      </c>
      <c r="B57" s="46">
        <v>1406</v>
      </c>
      <c r="C57" s="46">
        <v>11</v>
      </c>
      <c r="D57" s="46">
        <v>14</v>
      </c>
      <c r="E57" s="46" t="s">
        <v>26</v>
      </c>
      <c r="F57" s="46">
        <v>799</v>
      </c>
      <c r="G57" s="46">
        <v>83</v>
      </c>
      <c r="H57" s="46">
        <f t="shared" si="1"/>
        <v>882</v>
      </c>
      <c r="I57" s="47">
        <f t="shared" si="2"/>
        <v>970.2</v>
      </c>
      <c r="J57" s="46">
        <f t="shared" si="13"/>
        <v>42220</v>
      </c>
      <c r="K57" s="60">
        <f t="shared" si="3"/>
        <v>37238040</v>
      </c>
      <c r="L57" s="60">
        <f t="shared" si="4"/>
        <v>40217083.200000003</v>
      </c>
      <c r="M57" s="61">
        <f t="shared" si="5"/>
        <v>84000</v>
      </c>
      <c r="N57" s="60">
        <f t="shared" si="6"/>
        <v>290500</v>
      </c>
      <c r="O57" s="9"/>
      <c r="P57" s="2"/>
      <c r="Q57" s="2"/>
    </row>
    <row r="58" spans="1:19" ht="16.5" x14ac:dyDescent="0.3">
      <c r="A58" s="46">
        <v>57</v>
      </c>
      <c r="B58" s="46">
        <v>1407</v>
      </c>
      <c r="C58" s="46">
        <v>11</v>
      </c>
      <c r="D58" s="46">
        <v>14</v>
      </c>
      <c r="E58" s="46" t="s">
        <v>25</v>
      </c>
      <c r="F58" s="46">
        <v>1104</v>
      </c>
      <c r="G58" s="46">
        <v>92</v>
      </c>
      <c r="H58" s="46">
        <f t="shared" si="1"/>
        <v>1196</v>
      </c>
      <c r="I58" s="47">
        <f t="shared" si="2"/>
        <v>1315.6000000000001</v>
      </c>
      <c r="J58" s="46">
        <f t="shared" si="13"/>
        <v>42220</v>
      </c>
      <c r="K58" s="60">
        <f t="shared" si="3"/>
        <v>50495120</v>
      </c>
      <c r="L58" s="60">
        <f t="shared" si="4"/>
        <v>54534729.600000001</v>
      </c>
      <c r="M58" s="61">
        <f t="shared" si="5"/>
        <v>113500</v>
      </c>
      <c r="N58" s="60">
        <f t="shared" si="6"/>
        <v>322000</v>
      </c>
      <c r="O58" s="9"/>
      <c r="P58" s="2"/>
      <c r="Q58" s="2"/>
    </row>
    <row r="59" spans="1:19" ht="16.5" x14ac:dyDescent="0.3">
      <c r="A59" s="46">
        <v>58</v>
      </c>
      <c r="B59" s="46">
        <v>1501</v>
      </c>
      <c r="C59" s="46">
        <v>12</v>
      </c>
      <c r="D59" s="46">
        <v>15</v>
      </c>
      <c r="E59" s="46" t="s">
        <v>25</v>
      </c>
      <c r="F59" s="46">
        <v>1409</v>
      </c>
      <c r="G59" s="46">
        <v>102</v>
      </c>
      <c r="H59" s="46">
        <f t="shared" si="1"/>
        <v>1511</v>
      </c>
      <c r="I59" s="47">
        <f t="shared" si="2"/>
        <v>1662.1000000000001</v>
      </c>
      <c r="J59" s="46">
        <f>J58+80</f>
        <v>42300</v>
      </c>
      <c r="K59" s="60">
        <f t="shared" si="3"/>
        <v>63915300</v>
      </c>
      <c r="L59" s="60">
        <f t="shared" si="4"/>
        <v>69028524</v>
      </c>
      <c r="M59" s="61">
        <f t="shared" si="5"/>
        <v>144000</v>
      </c>
      <c r="N59" s="60">
        <f t="shared" si="6"/>
        <v>357000</v>
      </c>
      <c r="O59" s="9"/>
      <c r="P59" s="2"/>
      <c r="Q59" s="2"/>
    </row>
    <row r="60" spans="1:19" ht="16.5" x14ac:dyDescent="0.3">
      <c r="A60" s="46">
        <v>59</v>
      </c>
      <c r="B60" s="46">
        <v>1502</v>
      </c>
      <c r="C60" s="46">
        <v>12</v>
      </c>
      <c r="D60" s="46">
        <v>15</v>
      </c>
      <c r="E60" s="46" t="s">
        <v>26</v>
      </c>
      <c r="F60" s="46">
        <v>888</v>
      </c>
      <c r="G60" s="46">
        <v>91</v>
      </c>
      <c r="H60" s="46">
        <f t="shared" si="1"/>
        <v>979</v>
      </c>
      <c r="I60" s="47">
        <f t="shared" si="2"/>
        <v>1076.9000000000001</v>
      </c>
      <c r="J60" s="46">
        <f t="shared" ref="J60:J65" si="14">J59</f>
        <v>42300</v>
      </c>
      <c r="K60" s="60">
        <f t="shared" si="3"/>
        <v>41411700</v>
      </c>
      <c r="L60" s="60">
        <f t="shared" si="4"/>
        <v>44724636</v>
      </c>
      <c r="M60" s="61">
        <f t="shared" si="5"/>
        <v>93000</v>
      </c>
      <c r="N60" s="60">
        <f t="shared" si="6"/>
        <v>318500</v>
      </c>
      <c r="O60" s="9"/>
      <c r="P60" s="2"/>
      <c r="Q60" s="2"/>
    </row>
    <row r="61" spans="1:19" ht="16.5" x14ac:dyDescent="0.3">
      <c r="A61" s="46">
        <v>60</v>
      </c>
      <c r="B61" s="46">
        <v>1503</v>
      </c>
      <c r="C61" s="46">
        <v>12</v>
      </c>
      <c r="D61" s="46">
        <v>15</v>
      </c>
      <c r="E61" s="46" t="s">
        <v>25</v>
      </c>
      <c r="F61" s="46">
        <v>1412</v>
      </c>
      <c r="G61" s="46">
        <v>100</v>
      </c>
      <c r="H61" s="46">
        <f t="shared" si="1"/>
        <v>1512</v>
      </c>
      <c r="I61" s="47">
        <f t="shared" si="2"/>
        <v>1663.2</v>
      </c>
      <c r="J61" s="46">
        <f t="shared" si="14"/>
        <v>42300</v>
      </c>
      <c r="K61" s="60">
        <f t="shared" si="3"/>
        <v>63957600</v>
      </c>
      <c r="L61" s="60">
        <f t="shared" si="4"/>
        <v>69074208</v>
      </c>
      <c r="M61" s="61">
        <f t="shared" si="5"/>
        <v>144000</v>
      </c>
      <c r="N61" s="60">
        <f t="shared" si="6"/>
        <v>350000</v>
      </c>
      <c r="O61" s="9"/>
      <c r="P61" s="2"/>
      <c r="Q61" s="2"/>
    </row>
    <row r="62" spans="1:19" ht="16.5" x14ac:dyDescent="0.3">
      <c r="A62" s="46">
        <v>61</v>
      </c>
      <c r="B62" s="46">
        <v>1504</v>
      </c>
      <c r="C62" s="46">
        <v>12</v>
      </c>
      <c r="D62" s="46">
        <v>15</v>
      </c>
      <c r="E62" s="46" t="s">
        <v>25</v>
      </c>
      <c r="F62" s="46">
        <v>1104</v>
      </c>
      <c r="G62" s="46">
        <v>92</v>
      </c>
      <c r="H62" s="46">
        <f t="shared" si="1"/>
        <v>1196</v>
      </c>
      <c r="I62" s="47">
        <f t="shared" si="2"/>
        <v>1315.6000000000001</v>
      </c>
      <c r="J62" s="46">
        <f t="shared" si="14"/>
        <v>42300</v>
      </c>
      <c r="K62" s="60">
        <f t="shared" si="3"/>
        <v>50590800</v>
      </c>
      <c r="L62" s="60">
        <f t="shared" si="4"/>
        <v>54638064</v>
      </c>
      <c r="M62" s="61">
        <f t="shared" si="5"/>
        <v>114000</v>
      </c>
      <c r="N62" s="60">
        <f t="shared" si="6"/>
        <v>322000</v>
      </c>
      <c r="O62" s="9"/>
      <c r="P62" s="2"/>
      <c r="Q62" s="2"/>
    </row>
    <row r="63" spans="1:19" ht="16.5" x14ac:dyDescent="0.3">
      <c r="A63" s="46">
        <v>62</v>
      </c>
      <c r="B63" s="46">
        <v>1505</v>
      </c>
      <c r="C63" s="46">
        <v>12</v>
      </c>
      <c r="D63" s="46">
        <v>15</v>
      </c>
      <c r="E63" s="46" t="s">
        <v>26</v>
      </c>
      <c r="F63" s="46">
        <v>799</v>
      </c>
      <c r="G63" s="46">
        <v>83</v>
      </c>
      <c r="H63" s="46">
        <f t="shared" si="1"/>
        <v>882</v>
      </c>
      <c r="I63" s="47">
        <f t="shared" si="2"/>
        <v>970.2</v>
      </c>
      <c r="J63" s="46">
        <f t="shared" si="14"/>
        <v>42300</v>
      </c>
      <c r="K63" s="60">
        <f t="shared" si="3"/>
        <v>37308600</v>
      </c>
      <c r="L63" s="60">
        <f t="shared" si="4"/>
        <v>40293288</v>
      </c>
      <c r="M63" s="61">
        <f t="shared" si="5"/>
        <v>84000</v>
      </c>
      <c r="N63" s="60">
        <f t="shared" si="6"/>
        <v>290500</v>
      </c>
      <c r="O63" s="9"/>
      <c r="P63" s="2"/>
      <c r="Q63" s="2"/>
    </row>
    <row r="64" spans="1:19" ht="16.5" x14ac:dyDescent="0.3">
      <c r="A64" s="46">
        <v>63</v>
      </c>
      <c r="B64" s="46">
        <v>1506</v>
      </c>
      <c r="C64" s="46">
        <v>12</v>
      </c>
      <c r="D64" s="46">
        <v>15</v>
      </c>
      <c r="E64" s="46" t="s">
        <v>26</v>
      </c>
      <c r="F64" s="46">
        <v>799</v>
      </c>
      <c r="G64" s="46">
        <v>83</v>
      </c>
      <c r="H64" s="46">
        <f t="shared" si="1"/>
        <v>882</v>
      </c>
      <c r="I64" s="47">
        <f t="shared" si="2"/>
        <v>970.2</v>
      </c>
      <c r="J64" s="46">
        <f t="shared" si="14"/>
        <v>42300</v>
      </c>
      <c r="K64" s="60">
        <f t="shared" si="3"/>
        <v>37308600</v>
      </c>
      <c r="L64" s="60">
        <f t="shared" si="4"/>
        <v>40293288</v>
      </c>
      <c r="M64" s="61">
        <f t="shared" si="5"/>
        <v>84000</v>
      </c>
      <c r="N64" s="60">
        <f t="shared" si="6"/>
        <v>290500</v>
      </c>
      <c r="O64" s="9"/>
      <c r="P64" s="2"/>
      <c r="Q64" s="2"/>
    </row>
    <row r="65" spans="1:17" ht="16.5" x14ac:dyDescent="0.3">
      <c r="A65" s="46">
        <v>64</v>
      </c>
      <c r="B65" s="46">
        <v>1507</v>
      </c>
      <c r="C65" s="46">
        <v>12</v>
      </c>
      <c r="D65" s="46">
        <v>15</v>
      </c>
      <c r="E65" s="46" t="s">
        <v>25</v>
      </c>
      <c r="F65" s="46">
        <v>1104</v>
      </c>
      <c r="G65" s="46">
        <v>92</v>
      </c>
      <c r="H65" s="46">
        <f t="shared" ref="H65:H126" si="15">F65+G65</f>
        <v>1196</v>
      </c>
      <c r="I65" s="47">
        <f t="shared" ref="I65:I126" si="16">H65*1.1</f>
        <v>1315.6000000000001</v>
      </c>
      <c r="J65" s="46">
        <f t="shared" si="14"/>
        <v>42300</v>
      </c>
      <c r="K65" s="60">
        <f t="shared" ref="K65:K126" si="17">H65*J65</f>
        <v>50590800</v>
      </c>
      <c r="L65" s="60">
        <f t="shared" si="4"/>
        <v>54638064</v>
      </c>
      <c r="M65" s="61">
        <f t="shared" ref="M65:M126" si="18">MROUND((L65*0.025/12),500)</f>
        <v>114000</v>
      </c>
      <c r="N65" s="60">
        <f t="shared" si="6"/>
        <v>322000</v>
      </c>
      <c r="O65" s="9"/>
      <c r="P65" s="2"/>
      <c r="Q65" s="2"/>
    </row>
    <row r="66" spans="1:17" ht="16.5" x14ac:dyDescent="0.3">
      <c r="A66" s="46">
        <v>65</v>
      </c>
      <c r="B66" s="46">
        <v>1601</v>
      </c>
      <c r="C66" s="46">
        <v>13</v>
      </c>
      <c r="D66" s="46">
        <v>16</v>
      </c>
      <c r="E66" s="46" t="s">
        <v>25</v>
      </c>
      <c r="F66" s="46">
        <v>1409</v>
      </c>
      <c r="G66" s="46">
        <v>102</v>
      </c>
      <c r="H66" s="46">
        <f t="shared" si="15"/>
        <v>1511</v>
      </c>
      <c r="I66" s="47">
        <f t="shared" si="16"/>
        <v>1662.1000000000001</v>
      </c>
      <c r="J66" s="46">
        <f>J65+80</f>
        <v>42380</v>
      </c>
      <c r="K66" s="60">
        <f t="shared" si="17"/>
        <v>64036180</v>
      </c>
      <c r="L66" s="60">
        <f t="shared" si="4"/>
        <v>69159074.400000006</v>
      </c>
      <c r="M66" s="61">
        <f t="shared" si="18"/>
        <v>144000</v>
      </c>
      <c r="N66" s="60">
        <f t="shared" si="6"/>
        <v>357000</v>
      </c>
      <c r="O66" s="9"/>
      <c r="P66" s="2"/>
      <c r="Q66" s="2"/>
    </row>
    <row r="67" spans="1:17" ht="16.5" x14ac:dyDescent="0.3">
      <c r="A67" s="46">
        <v>66</v>
      </c>
      <c r="B67" s="46">
        <v>1602</v>
      </c>
      <c r="C67" s="46">
        <v>13</v>
      </c>
      <c r="D67" s="46">
        <v>16</v>
      </c>
      <c r="E67" s="46" t="s">
        <v>26</v>
      </c>
      <c r="F67" s="46">
        <v>888</v>
      </c>
      <c r="G67" s="46">
        <v>91</v>
      </c>
      <c r="H67" s="46">
        <f t="shared" si="15"/>
        <v>979</v>
      </c>
      <c r="I67" s="47">
        <f t="shared" si="16"/>
        <v>1076.9000000000001</v>
      </c>
      <c r="J67" s="46">
        <f t="shared" ref="J67:J72" si="19">J66</f>
        <v>42380</v>
      </c>
      <c r="K67" s="60">
        <f t="shared" si="17"/>
        <v>41490020</v>
      </c>
      <c r="L67" s="60">
        <f t="shared" ref="L67:L130" si="20">K67*1.08</f>
        <v>44809221.600000001</v>
      </c>
      <c r="M67" s="61">
        <f t="shared" si="18"/>
        <v>93500</v>
      </c>
      <c r="N67" s="60">
        <f t="shared" ref="N67:N130" si="21">G67*3500</f>
        <v>318500</v>
      </c>
      <c r="O67" s="9"/>
      <c r="P67" s="2"/>
      <c r="Q67" s="2"/>
    </row>
    <row r="68" spans="1:17" ht="16.5" x14ac:dyDescent="0.3">
      <c r="A68" s="46">
        <v>67</v>
      </c>
      <c r="B68" s="46">
        <v>1603</v>
      </c>
      <c r="C68" s="46">
        <v>13</v>
      </c>
      <c r="D68" s="46">
        <v>16</v>
      </c>
      <c r="E68" s="46" t="s">
        <v>25</v>
      </c>
      <c r="F68" s="46">
        <v>1412</v>
      </c>
      <c r="G68" s="46">
        <v>100</v>
      </c>
      <c r="H68" s="46">
        <f t="shared" si="15"/>
        <v>1512</v>
      </c>
      <c r="I68" s="47">
        <f t="shared" si="16"/>
        <v>1663.2</v>
      </c>
      <c r="J68" s="46">
        <f t="shared" si="19"/>
        <v>42380</v>
      </c>
      <c r="K68" s="60">
        <f t="shared" si="17"/>
        <v>64078560</v>
      </c>
      <c r="L68" s="60">
        <f t="shared" si="20"/>
        <v>69204844.800000012</v>
      </c>
      <c r="M68" s="61">
        <f t="shared" si="18"/>
        <v>144000</v>
      </c>
      <c r="N68" s="60">
        <f t="shared" si="21"/>
        <v>350000</v>
      </c>
      <c r="O68" s="9"/>
      <c r="P68" s="2"/>
      <c r="Q68" s="2"/>
    </row>
    <row r="69" spans="1:17" ht="16.5" x14ac:dyDescent="0.3">
      <c r="A69" s="46">
        <v>68</v>
      </c>
      <c r="B69" s="46">
        <v>1604</v>
      </c>
      <c r="C69" s="46">
        <v>13</v>
      </c>
      <c r="D69" s="46">
        <v>16</v>
      </c>
      <c r="E69" s="46" t="s">
        <v>25</v>
      </c>
      <c r="F69" s="46">
        <v>1104</v>
      </c>
      <c r="G69" s="46">
        <v>92</v>
      </c>
      <c r="H69" s="46">
        <f t="shared" si="15"/>
        <v>1196</v>
      </c>
      <c r="I69" s="47">
        <f t="shared" si="16"/>
        <v>1315.6000000000001</v>
      </c>
      <c r="J69" s="46">
        <f t="shared" si="19"/>
        <v>42380</v>
      </c>
      <c r="K69" s="60">
        <f t="shared" si="17"/>
        <v>50686480</v>
      </c>
      <c r="L69" s="60">
        <f t="shared" si="20"/>
        <v>54741398.400000006</v>
      </c>
      <c r="M69" s="61">
        <f t="shared" si="18"/>
        <v>114000</v>
      </c>
      <c r="N69" s="60">
        <f t="shared" si="21"/>
        <v>322000</v>
      </c>
      <c r="O69" s="9"/>
      <c r="P69" s="2"/>
      <c r="Q69" s="2"/>
    </row>
    <row r="70" spans="1:17" ht="16.5" x14ac:dyDescent="0.3">
      <c r="A70" s="46">
        <v>69</v>
      </c>
      <c r="B70" s="46">
        <v>1605</v>
      </c>
      <c r="C70" s="46">
        <v>13</v>
      </c>
      <c r="D70" s="46">
        <v>16</v>
      </c>
      <c r="E70" s="46" t="s">
        <v>26</v>
      </c>
      <c r="F70" s="46">
        <v>799</v>
      </c>
      <c r="G70" s="46">
        <v>83</v>
      </c>
      <c r="H70" s="46">
        <f t="shared" si="15"/>
        <v>882</v>
      </c>
      <c r="I70" s="47">
        <f t="shared" si="16"/>
        <v>970.2</v>
      </c>
      <c r="J70" s="46">
        <f t="shared" si="19"/>
        <v>42380</v>
      </c>
      <c r="K70" s="60">
        <f t="shared" si="17"/>
        <v>37379160</v>
      </c>
      <c r="L70" s="60">
        <f t="shared" si="20"/>
        <v>40369492.800000004</v>
      </c>
      <c r="M70" s="61">
        <f t="shared" si="18"/>
        <v>84000</v>
      </c>
      <c r="N70" s="60">
        <f t="shared" si="21"/>
        <v>290500</v>
      </c>
      <c r="O70" s="9"/>
      <c r="P70" s="2"/>
      <c r="Q70" s="2"/>
    </row>
    <row r="71" spans="1:17" ht="16.5" x14ac:dyDescent="0.3">
      <c r="A71" s="46">
        <v>70</v>
      </c>
      <c r="B71" s="46">
        <v>1606</v>
      </c>
      <c r="C71" s="46">
        <v>13</v>
      </c>
      <c r="D71" s="46">
        <v>16</v>
      </c>
      <c r="E71" s="46" t="s">
        <v>26</v>
      </c>
      <c r="F71" s="46">
        <v>799</v>
      </c>
      <c r="G71" s="46">
        <v>83</v>
      </c>
      <c r="H71" s="46">
        <f t="shared" si="15"/>
        <v>882</v>
      </c>
      <c r="I71" s="47">
        <f t="shared" si="16"/>
        <v>970.2</v>
      </c>
      <c r="J71" s="46">
        <f t="shared" si="19"/>
        <v>42380</v>
      </c>
      <c r="K71" s="60">
        <f t="shared" si="17"/>
        <v>37379160</v>
      </c>
      <c r="L71" s="60">
        <f t="shared" si="20"/>
        <v>40369492.800000004</v>
      </c>
      <c r="M71" s="61">
        <f t="shared" si="18"/>
        <v>84000</v>
      </c>
      <c r="N71" s="60">
        <f t="shared" si="21"/>
        <v>290500</v>
      </c>
      <c r="O71" s="9"/>
      <c r="P71" s="2"/>
      <c r="Q71" s="2"/>
    </row>
    <row r="72" spans="1:17" ht="16.5" x14ac:dyDescent="0.3">
      <c r="A72" s="46">
        <v>71</v>
      </c>
      <c r="B72" s="46">
        <v>1607</v>
      </c>
      <c r="C72" s="46">
        <v>13</v>
      </c>
      <c r="D72" s="46">
        <v>16</v>
      </c>
      <c r="E72" s="46" t="s">
        <v>25</v>
      </c>
      <c r="F72" s="46">
        <v>1104</v>
      </c>
      <c r="G72" s="46">
        <v>92</v>
      </c>
      <c r="H72" s="46">
        <f t="shared" si="15"/>
        <v>1196</v>
      </c>
      <c r="I72" s="47">
        <f t="shared" si="16"/>
        <v>1315.6000000000001</v>
      </c>
      <c r="J72" s="46">
        <f t="shared" si="19"/>
        <v>42380</v>
      </c>
      <c r="K72" s="60">
        <f t="shared" si="17"/>
        <v>50686480</v>
      </c>
      <c r="L72" s="60">
        <f t="shared" si="20"/>
        <v>54741398.400000006</v>
      </c>
      <c r="M72" s="61">
        <f t="shared" si="18"/>
        <v>114000</v>
      </c>
      <c r="N72" s="60">
        <f t="shared" si="21"/>
        <v>322000</v>
      </c>
      <c r="O72" s="9"/>
      <c r="P72" s="2"/>
      <c r="Q72" s="2"/>
    </row>
    <row r="73" spans="1:17" ht="16.5" x14ac:dyDescent="0.3">
      <c r="A73" s="46">
        <v>72</v>
      </c>
      <c r="B73" s="46">
        <v>1701</v>
      </c>
      <c r="C73" s="46">
        <v>14</v>
      </c>
      <c r="D73" s="46">
        <v>17</v>
      </c>
      <c r="E73" s="46" t="s">
        <v>25</v>
      </c>
      <c r="F73" s="46">
        <v>1409</v>
      </c>
      <c r="G73" s="46">
        <v>102</v>
      </c>
      <c r="H73" s="46">
        <f t="shared" si="15"/>
        <v>1511</v>
      </c>
      <c r="I73" s="47">
        <f t="shared" si="16"/>
        <v>1662.1000000000001</v>
      </c>
      <c r="J73" s="46">
        <f>J72+80</f>
        <v>42460</v>
      </c>
      <c r="K73" s="60">
        <f t="shared" si="17"/>
        <v>64157060</v>
      </c>
      <c r="L73" s="60">
        <f t="shared" si="20"/>
        <v>69289624.800000012</v>
      </c>
      <c r="M73" s="61">
        <f t="shared" si="18"/>
        <v>144500</v>
      </c>
      <c r="N73" s="60">
        <f t="shared" si="21"/>
        <v>357000</v>
      </c>
      <c r="O73" s="9"/>
      <c r="P73" s="2"/>
      <c r="Q73" s="2"/>
    </row>
    <row r="74" spans="1:17" ht="16.5" x14ac:dyDescent="0.3">
      <c r="A74" s="46">
        <v>73</v>
      </c>
      <c r="B74" s="46">
        <v>1702</v>
      </c>
      <c r="C74" s="46">
        <v>14</v>
      </c>
      <c r="D74" s="46">
        <v>17</v>
      </c>
      <c r="E74" s="46" t="s">
        <v>26</v>
      </c>
      <c r="F74" s="46">
        <v>888</v>
      </c>
      <c r="G74" s="46">
        <v>91</v>
      </c>
      <c r="H74" s="46">
        <f t="shared" si="15"/>
        <v>979</v>
      </c>
      <c r="I74" s="47">
        <f t="shared" si="16"/>
        <v>1076.9000000000001</v>
      </c>
      <c r="J74" s="46">
        <f t="shared" ref="J74:J79" si="22">J73</f>
        <v>42460</v>
      </c>
      <c r="K74" s="60">
        <f t="shared" si="17"/>
        <v>41568340</v>
      </c>
      <c r="L74" s="60">
        <f t="shared" si="20"/>
        <v>44893807.200000003</v>
      </c>
      <c r="M74" s="61">
        <f t="shared" si="18"/>
        <v>93500</v>
      </c>
      <c r="N74" s="60">
        <f t="shared" si="21"/>
        <v>318500</v>
      </c>
      <c r="O74" s="9"/>
      <c r="P74" s="2"/>
      <c r="Q74" s="2"/>
    </row>
    <row r="75" spans="1:17" ht="16.5" x14ac:dyDescent="0.3">
      <c r="A75" s="46">
        <v>74</v>
      </c>
      <c r="B75" s="46">
        <v>1703</v>
      </c>
      <c r="C75" s="46">
        <v>14</v>
      </c>
      <c r="D75" s="46">
        <v>17</v>
      </c>
      <c r="E75" s="46" t="s">
        <v>25</v>
      </c>
      <c r="F75" s="46">
        <v>1416</v>
      </c>
      <c r="G75" s="46">
        <v>141</v>
      </c>
      <c r="H75" s="46">
        <f t="shared" si="15"/>
        <v>1557</v>
      </c>
      <c r="I75" s="47">
        <f t="shared" si="16"/>
        <v>1712.7</v>
      </c>
      <c r="J75" s="46">
        <f t="shared" si="22"/>
        <v>42460</v>
      </c>
      <c r="K75" s="60">
        <f t="shared" si="17"/>
        <v>66110220</v>
      </c>
      <c r="L75" s="60">
        <f t="shared" si="20"/>
        <v>71399037.600000009</v>
      </c>
      <c r="M75" s="61">
        <f t="shared" si="18"/>
        <v>148500</v>
      </c>
      <c r="N75" s="60">
        <f t="shared" si="21"/>
        <v>493500</v>
      </c>
      <c r="O75" s="9"/>
      <c r="P75" s="2"/>
      <c r="Q75" s="2"/>
    </row>
    <row r="76" spans="1:17" ht="16.5" x14ac:dyDescent="0.3">
      <c r="A76" s="46">
        <v>75</v>
      </c>
      <c r="B76" s="46">
        <v>1704</v>
      </c>
      <c r="C76" s="46">
        <v>14</v>
      </c>
      <c r="D76" s="46">
        <v>17</v>
      </c>
      <c r="E76" s="46" t="s">
        <v>25</v>
      </c>
      <c r="F76" s="46">
        <v>1104</v>
      </c>
      <c r="G76" s="46">
        <v>92</v>
      </c>
      <c r="H76" s="46">
        <f t="shared" si="15"/>
        <v>1196</v>
      </c>
      <c r="I76" s="47">
        <f t="shared" si="16"/>
        <v>1315.6000000000001</v>
      </c>
      <c r="J76" s="46">
        <f t="shared" si="22"/>
        <v>42460</v>
      </c>
      <c r="K76" s="60">
        <f t="shared" si="17"/>
        <v>50782160</v>
      </c>
      <c r="L76" s="60">
        <f t="shared" si="20"/>
        <v>54844732.800000004</v>
      </c>
      <c r="M76" s="61">
        <f t="shared" si="18"/>
        <v>114500</v>
      </c>
      <c r="N76" s="60">
        <f t="shared" si="21"/>
        <v>322000</v>
      </c>
      <c r="O76" s="9"/>
      <c r="P76" s="2"/>
      <c r="Q76" s="2"/>
    </row>
    <row r="77" spans="1:17" ht="16.5" x14ac:dyDescent="0.3">
      <c r="A77" s="46">
        <v>76</v>
      </c>
      <c r="B77" s="46">
        <v>1705</v>
      </c>
      <c r="C77" s="46">
        <v>14</v>
      </c>
      <c r="D77" s="46">
        <v>17</v>
      </c>
      <c r="E77" s="46" t="s">
        <v>26</v>
      </c>
      <c r="F77" s="46">
        <v>799</v>
      </c>
      <c r="G77" s="46">
        <v>83</v>
      </c>
      <c r="H77" s="46">
        <f t="shared" si="15"/>
        <v>882</v>
      </c>
      <c r="I77" s="47">
        <f t="shared" si="16"/>
        <v>970.2</v>
      </c>
      <c r="J77" s="46">
        <f t="shared" si="22"/>
        <v>42460</v>
      </c>
      <c r="K77" s="60">
        <f t="shared" si="17"/>
        <v>37449720</v>
      </c>
      <c r="L77" s="60">
        <f t="shared" si="20"/>
        <v>40445697.600000001</v>
      </c>
      <c r="M77" s="61">
        <f t="shared" si="18"/>
        <v>84500</v>
      </c>
      <c r="N77" s="60">
        <f t="shared" si="21"/>
        <v>290500</v>
      </c>
      <c r="O77" s="9"/>
      <c r="P77" s="2"/>
      <c r="Q77" s="2"/>
    </row>
    <row r="78" spans="1:17" ht="16.5" x14ac:dyDescent="0.3">
      <c r="A78" s="46">
        <v>77</v>
      </c>
      <c r="B78" s="46">
        <v>1706</v>
      </c>
      <c r="C78" s="46">
        <v>14</v>
      </c>
      <c r="D78" s="46">
        <v>17</v>
      </c>
      <c r="E78" s="46" t="s">
        <v>26</v>
      </c>
      <c r="F78" s="46">
        <v>799</v>
      </c>
      <c r="G78" s="46">
        <v>83</v>
      </c>
      <c r="H78" s="46">
        <f t="shared" si="15"/>
        <v>882</v>
      </c>
      <c r="I78" s="47">
        <f t="shared" si="16"/>
        <v>970.2</v>
      </c>
      <c r="J78" s="46">
        <f t="shared" si="22"/>
        <v>42460</v>
      </c>
      <c r="K78" s="60">
        <f t="shared" si="17"/>
        <v>37449720</v>
      </c>
      <c r="L78" s="60">
        <f t="shared" si="20"/>
        <v>40445697.600000001</v>
      </c>
      <c r="M78" s="61">
        <f t="shared" si="18"/>
        <v>84500</v>
      </c>
      <c r="N78" s="60">
        <f t="shared" si="21"/>
        <v>290500</v>
      </c>
      <c r="O78" s="9"/>
      <c r="P78" s="2"/>
      <c r="Q78" s="2"/>
    </row>
    <row r="79" spans="1:17" ht="16.5" x14ac:dyDescent="0.3">
      <c r="A79" s="46">
        <v>78</v>
      </c>
      <c r="B79" s="46">
        <v>1707</v>
      </c>
      <c r="C79" s="46">
        <v>14</v>
      </c>
      <c r="D79" s="46">
        <v>17</v>
      </c>
      <c r="E79" s="46" t="s">
        <v>25</v>
      </c>
      <c r="F79" s="46">
        <v>1104</v>
      </c>
      <c r="G79" s="46">
        <v>92</v>
      </c>
      <c r="H79" s="46">
        <f t="shared" si="15"/>
        <v>1196</v>
      </c>
      <c r="I79" s="47">
        <f t="shared" si="16"/>
        <v>1315.6000000000001</v>
      </c>
      <c r="J79" s="46">
        <f t="shared" si="22"/>
        <v>42460</v>
      </c>
      <c r="K79" s="60">
        <f t="shared" si="17"/>
        <v>50782160</v>
      </c>
      <c r="L79" s="60">
        <f t="shared" si="20"/>
        <v>54844732.800000004</v>
      </c>
      <c r="M79" s="61">
        <f t="shared" si="18"/>
        <v>114500</v>
      </c>
      <c r="N79" s="60">
        <f t="shared" si="21"/>
        <v>322000</v>
      </c>
      <c r="O79" s="9"/>
      <c r="P79" s="2"/>
      <c r="Q79" s="2"/>
    </row>
    <row r="80" spans="1:17" ht="16.5" x14ac:dyDescent="0.3">
      <c r="A80" s="46">
        <v>79</v>
      </c>
      <c r="B80" s="46">
        <v>1801</v>
      </c>
      <c r="C80" s="46">
        <v>15</v>
      </c>
      <c r="D80" s="46">
        <v>18</v>
      </c>
      <c r="E80" s="46" t="s">
        <v>25</v>
      </c>
      <c r="F80" s="46">
        <v>1409</v>
      </c>
      <c r="G80" s="46">
        <v>102</v>
      </c>
      <c r="H80" s="46">
        <f t="shared" si="15"/>
        <v>1511</v>
      </c>
      <c r="I80" s="47">
        <f t="shared" si="16"/>
        <v>1662.1000000000001</v>
      </c>
      <c r="J80" s="46">
        <f>J79+80</f>
        <v>42540</v>
      </c>
      <c r="K80" s="60">
        <f t="shared" si="17"/>
        <v>64277940</v>
      </c>
      <c r="L80" s="60">
        <f t="shared" si="20"/>
        <v>69420175.200000003</v>
      </c>
      <c r="M80" s="61">
        <f t="shared" si="18"/>
        <v>144500</v>
      </c>
      <c r="N80" s="60">
        <f t="shared" si="21"/>
        <v>357000</v>
      </c>
      <c r="O80" s="9"/>
      <c r="P80" s="2"/>
      <c r="Q80" s="2"/>
    </row>
    <row r="81" spans="1:17" ht="16.5" x14ac:dyDescent="0.3">
      <c r="A81" s="46">
        <v>80</v>
      </c>
      <c r="B81" s="46">
        <v>1802</v>
      </c>
      <c r="C81" s="46">
        <v>15</v>
      </c>
      <c r="D81" s="46">
        <v>18</v>
      </c>
      <c r="E81" s="46" t="s">
        <v>26</v>
      </c>
      <c r="F81" s="46">
        <v>888</v>
      </c>
      <c r="G81" s="46">
        <v>91</v>
      </c>
      <c r="H81" s="46">
        <f t="shared" si="15"/>
        <v>979</v>
      </c>
      <c r="I81" s="47">
        <f t="shared" si="16"/>
        <v>1076.9000000000001</v>
      </c>
      <c r="J81" s="46">
        <f t="shared" ref="J81:J86" si="23">J80</f>
        <v>42540</v>
      </c>
      <c r="K81" s="60">
        <f t="shared" si="17"/>
        <v>41646660</v>
      </c>
      <c r="L81" s="60">
        <f t="shared" si="20"/>
        <v>44978392.800000004</v>
      </c>
      <c r="M81" s="61">
        <f t="shared" si="18"/>
        <v>93500</v>
      </c>
      <c r="N81" s="60">
        <f t="shared" si="21"/>
        <v>318500</v>
      </c>
      <c r="O81" s="9"/>
      <c r="P81" s="2"/>
      <c r="Q81" s="2"/>
    </row>
    <row r="82" spans="1:17" ht="16.5" x14ac:dyDescent="0.3">
      <c r="A82" s="46">
        <v>81</v>
      </c>
      <c r="B82" s="46">
        <v>1803</v>
      </c>
      <c r="C82" s="46">
        <v>15</v>
      </c>
      <c r="D82" s="46">
        <v>18</v>
      </c>
      <c r="E82" s="46" t="s">
        <v>25</v>
      </c>
      <c r="F82" s="46">
        <v>1412</v>
      </c>
      <c r="G82" s="46">
        <v>100</v>
      </c>
      <c r="H82" s="46">
        <f t="shared" si="15"/>
        <v>1512</v>
      </c>
      <c r="I82" s="47">
        <f t="shared" si="16"/>
        <v>1663.2</v>
      </c>
      <c r="J82" s="46">
        <f t="shared" si="23"/>
        <v>42540</v>
      </c>
      <c r="K82" s="60">
        <f t="shared" si="17"/>
        <v>64320480</v>
      </c>
      <c r="L82" s="60">
        <f t="shared" si="20"/>
        <v>69466118.400000006</v>
      </c>
      <c r="M82" s="61">
        <f t="shared" si="18"/>
        <v>144500</v>
      </c>
      <c r="N82" s="60">
        <f t="shared" si="21"/>
        <v>350000</v>
      </c>
      <c r="O82" s="9"/>
      <c r="P82" s="2"/>
      <c r="Q82" s="2"/>
    </row>
    <row r="83" spans="1:17" ht="16.5" x14ac:dyDescent="0.3">
      <c r="A83" s="46">
        <v>82</v>
      </c>
      <c r="B83" s="46">
        <v>1804</v>
      </c>
      <c r="C83" s="46">
        <v>15</v>
      </c>
      <c r="D83" s="46">
        <v>18</v>
      </c>
      <c r="E83" s="46" t="s">
        <v>25</v>
      </c>
      <c r="F83" s="46">
        <v>1104</v>
      </c>
      <c r="G83" s="46">
        <v>92</v>
      </c>
      <c r="H83" s="46">
        <f t="shared" si="15"/>
        <v>1196</v>
      </c>
      <c r="I83" s="47">
        <f t="shared" si="16"/>
        <v>1315.6000000000001</v>
      </c>
      <c r="J83" s="46">
        <f t="shared" si="23"/>
        <v>42540</v>
      </c>
      <c r="K83" s="60">
        <f t="shared" si="17"/>
        <v>50877840</v>
      </c>
      <c r="L83" s="60">
        <f t="shared" si="20"/>
        <v>54948067.200000003</v>
      </c>
      <c r="M83" s="61">
        <f t="shared" si="18"/>
        <v>114500</v>
      </c>
      <c r="N83" s="60">
        <f t="shared" si="21"/>
        <v>322000</v>
      </c>
      <c r="O83" s="9"/>
      <c r="P83" s="2"/>
      <c r="Q83" s="2"/>
    </row>
    <row r="84" spans="1:17" ht="16.5" x14ac:dyDescent="0.3">
      <c r="A84" s="46">
        <v>83</v>
      </c>
      <c r="B84" s="46">
        <v>1805</v>
      </c>
      <c r="C84" s="46">
        <v>15</v>
      </c>
      <c r="D84" s="46">
        <v>18</v>
      </c>
      <c r="E84" s="46" t="s">
        <v>26</v>
      </c>
      <c r="F84" s="46">
        <v>799</v>
      </c>
      <c r="G84" s="46">
        <v>83</v>
      </c>
      <c r="H84" s="46">
        <f t="shared" si="15"/>
        <v>882</v>
      </c>
      <c r="I84" s="47">
        <f t="shared" si="16"/>
        <v>970.2</v>
      </c>
      <c r="J84" s="46">
        <f t="shared" si="23"/>
        <v>42540</v>
      </c>
      <c r="K84" s="60">
        <f t="shared" si="17"/>
        <v>37520280</v>
      </c>
      <c r="L84" s="60">
        <f t="shared" si="20"/>
        <v>40521902.400000006</v>
      </c>
      <c r="M84" s="61">
        <f t="shared" si="18"/>
        <v>84500</v>
      </c>
      <c r="N84" s="60">
        <f t="shared" si="21"/>
        <v>290500</v>
      </c>
      <c r="O84" s="9"/>
      <c r="P84" s="2"/>
      <c r="Q84" s="2"/>
    </row>
    <row r="85" spans="1:17" ht="16.5" x14ac:dyDescent="0.3">
      <c r="A85" s="46">
        <v>84</v>
      </c>
      <c r="B85" s="46">
        <v>1806</v>
      </c>
      <c r="C85" s="46">
        <v>15</v>
      </c>
      <c r="D85" s="46">
        <v>18</v>
      </c>
      <c r="E85" s="46" t="s">
        <v>26</v>
      </c>
      <c r="F85" s="46">
        <v>799</v>
      </c>
      <c r="G85" s="46">
        <v>83</v>
      </c>
      <c r="H85" s="46">
        <f t="shared" si="15"/>
        <v>882</v>
      </c>
      <c r="I85" s="47">
        <f t="shared" si="16"/>
        <v>970.2</v>
      </c>
      <c r="J85" s="46">
        <f t="shared" si="23"/>
        <v>42540</v>
      </c>
      <c r="K85" s="60">
        <f t="shared" si="17"/>
        <v>37520280</v>
      </c>
      <c r="L85" s="60">
        <f t="shared" si="20"/>
        <v>40521902.400000006</v>
      </c>
      <c r="M85" s="61">
        <f t="shared" si="18"/>
        <v>84500</v>
      </c>
      <c r="N85" s="60">
        <f t="shared" si="21"/>
        <v>290500</v>
      </c>
      <c r="O85" s="9"/>
      <c r="P85" s="2"/>
      <c r="Q85" s="2"/>
    </row>
    <row r="86" spans="1:17" ht="16.5" x14ac:dyDescent="0.3">
      <c r="A86" s="46">
        <v>85</v>
      </c>
      <c r="B86" s="46">
        <v>1807</v>
      </c>
      <c r="C86" s="46">
        <v>15</v>
      </c>
      <c r="D86" s="46">
        <v>18</v>
      </c>
      <c r="E86" s="46" t="s">
        <v>25</v>
      </c>
      <c r="F86" s="46">
        <v>1104</v>
      </c>
      <c r="G86" s="46">
        <v>92</v>
      </c>
      <c r="H86" s="46">
        <f t="shared" si="15"/>
        <v>1196</v>
      </c>
      <c r="I86" s="47">
        <f t="shared" si="16"/>
        <v>1315.6000000000001</v>
      </c>
      <c r="J86" s="46">
        <f t="shared" si="23"/>
        <v>42540</v>
      </c>
      <c r="K86" s="60">
        <f t="shared" si="17"/>
        <v>50877840</v>
      </c>
      <c r="L86" s="60">
        <f t="shared" si="20"/>
        <v>54948067.200000003</v>
      </c>
      <c r="M86" s="61">
        <f t="shared" si="18"/>
        <v>114500</v>
      </c>
      <c r="N86" s="60">
        <f t="shared" si="21"/>
        <v>322000</v>
      </c>
      <c r="O86" s="9"/>
      <c r="P86" s="2"/>
      <c r="Q86" s="2"/>
    </row>
    <row r="87" spans="1:17" ht="16.5" x14ac:dyDescent="0.3">
      <c r="A87" s="46">
        <v>86</v>
      </c>
      <c r="B87" s="46">
        <v>1901</v>
      </c>
      <c r="C87" s="46">
        <v>16</v>
      </c>
      <c r="D87" s="46">
        <v>19</v>
      </c>
      <c r="E87" s="46" t="s">
        <v>25</v>
      </c>
      <c r="F87" s="46">
        <v>1409</v>
      </c>
      <c r="G87" s="46">
        <v>102</v>
      </c>
      <c r="H87" s="46">
        <f t="shared" si="15"/>
        <v>1511</v>
      </c>
      <c r="I87" s="47">
        <f t="shared" si="16"/>
        <v>1662.1000000000001</v>
      </c>
      <c r="J87" s="46">
        <f>J86+80</f>
        <v>42620</v>
      </c>
      <c r="K87" s="60">
        <f t="shared" si="17"/>
        <v>64398820</v>
      </c>
      <c r="L87" s="60">
        <f t="shared" si="20"/>
        <v>69550725.600000009</v>
      </c>
      <c r="M87" s="61">
        <f t="shared" si="18"/>
        <v>145000</v>
      </c>
      <c r="N87" s="60">
        <f t="shared" si="21"/>
        <v>357000</v>
      </c>
      <c r="O87" s="9"/>
      <c r="P87" s="2"/>
      <c r="Q87" s="2"/>
    </row>
    <row r="88" spans="1:17" ht="16.5" x14ac:dyDescent="0.3">
      <c r="A88" s="46">
        <v>87</v>
      </c>
      <c r="B88" s="46">
        <v>1902</v>
      </c>
      <c r="C88" s="46">
        <v>16</v>
      </c>
      <c r="D88" s="46">
        <v>19</v>
      </c>
      <c r="E88" s="46" t="s">
        <v>26</v>
      </c>
      <c r="F88" s="46">
        <v>888</v>
      </c>
      <c r="G88" s="46">
        <v>91</v>
      </c>
      <c r="H88" s="46">
        <f t="shared" si="15"/>
        <v>979</v>
      </c>
      <c r="I88" s="47">
        <f t="shared" si="16"/>
        <v>1076.9000000000001</v>
      </c>
      <c r="J88" s="46">
        <f t="shared" ref="J88:J93" si="24">J87</f>
        <v>42620</v>
      </c>
      <c r="K88" s="60">
        <f t="shared" si="17"/>
        <v>41724980</v>
      </c>
      <c r="L88" s="60">
        <f t="shared" si="20"/>
        <v>45062978.400000006</v>
      </c>
      <c r="M88" s="61">
        <f t="shared" si="18"/>
        <v>94000</v>
      </c>
      <c r="N88" s="60">
        <f t="shared" si="21"/>
        <v>318500</v>
      </c>
      <c r="O88" s="9"/>
      <c r="P88" s="2"/>
      <c r="Q88" s="2"/>
    </row>
    <row r="89" spans="1:17" ht="16.5" x14ac:dyDescent="0.3">
      <c r="A89" s="46">
        <v>88</v>
      </c>
      <c r="B89" s="46">
        <v>1903</v>
      </c>
      <c r="C89" s="46">
        <v>16</v>
      </c>
      <c r="D89" s="46">
        <v>19</v>
      </c>
      <c r="E89" s="46" t="s">
        <v>25</v>
      </c>
      <c r="F89" s="46">
        <v>1412</v>
      </c>
      <c r="G89" s="46">
        <v>100</v>
      </c>
      <c r="H89" s="46">
        <f t="shared" si="15"/>
        <v>1512</v>
      </c>
      <c r="I89" s="47">
        <f t="shared" si="16"/>
        <v>1663.2</v>
      </c>
      <c r="J89" s="46">
        <f t="shared" si="24"/>
        <v>42620</v>
      </c>
      <c r="K89" s="60">
        <f t="shared" si="17"/>
        <v>64441440</v>
      </c>
      <c r="L89" s="60">
        <f t="shared" si="20"/>
        <v>69596755.200000003</v>
      </c>
      <c r="M89" s="61">
        <f t="shared" si="18"/>
        <v>145000</v>
      </c>
      <c r="N89" s="60">
        <f t="shared" si="21"/>
        <v>350000</v>
      </c>
      <c r="O89" s="9"/>
      <c r="P89" s="2"/>
      <c r="Q89" s="2"/>
    </row>
    <row r="90" spans="1:17" ht="16.5" x14ac:dyDescent="0.3">
      <c r="A90" s="46">
        <v>89</v>
      </c>
      <c r="B90" s="46">
        <v>1904</v>
      </c>
      <c r="C90" s="46">
        <v>16</v>
      </c>
      <c r="D90" s="46">
        <v>19</v>
      </c>
      <c r="E90" s="46" t="s">
        <v>25</v>
      </c>
      <c r="F90" s="46">
        <v>1104</v>
      </c>
      <c r="G90" s="46">
        <v>92</v>
      </c>
      <c r="H90" s="46">
        <f t="shared" si="15"/>
        <v>1196</v>
      </c>
      <c r="I90" s="47">
        <f t="shared" si="16"/>
        <v>1315.6000000000001</v>
      </c>
      <c r="J90" s="46">
        <f t="shared" si="24"/>
        <v>42620</v>
      </c>
      <c r="K90" s="60">
        <f t="shared" si="17"/>
        <v>50973520</v>
      </c>
      <c r="L90" s="60">
        <f t="shared" si="20"/>
        <v>55051401.600000001</v>
      </c>
      <c r="M90" s="61">
        <f t="shared" si="18"/>
        <v>114500</v>
      </c>
      <c r="N90" s="60">
        <f t="shared" si="21"/>
        <v>322000</v>
      </c>
      <c r="O90" s="9"/>
      <c r="P90" s="2"/>
      <c r="Q90" s="2"/>
    </row>
    <row r="91" spans="1:17" ht="16.5" x14ac:dyDescent="0.3">
      <c r="A91" s="46">
        <v>90</v>
      </c>
      <c r="B91" s="46">
        <v>1905</v>
      </c>
      <c r="C91" s="46">
        <v>16</v>
      </c>
      <c r="D91" s="46">
        <v>19</v>
      </c>
      <c r="E91" s="46" t="s">
        <v>26</v>
      </c>
      <c r="F91" s="46">
        <v>799</v>
      </c>
      <c r="G91" s="46">
        <v>83</v>
      </c>
      <c r="H91" s="46">
        <f t="shared" si="15"/>
        <v>882</v>
      </c>
      <c r="I91" s="47">
        <f t="shared" si="16"/>
        <v>970.2</v>
      </c>
      <c r="J91" s="46">
        <f t="shared" si="24"/>
        <v>42620</v>
      </c>
      <c r="K91" s="60">
        <f t="shared" si="17"/>
        <v>37590840</v>
      </c>
      <c r="L91" s="60">
        <f t="shared" si="20"/>
        <v>40598107.200000003</v>
      </c>
      <c r="M91" s="61">
        <f t="shared" si="18"/>
        <v>84500</v>
      </c>
      <c r="N91" s="60">
        <f t="shared" si="21"/>
        <v>290500</v>
      </c>
      <c r="O91" s="9"/>
      <c r="P91" s="2"/>
      <c r="Q91" s="2"/>
    </row>
    <row r="92" spans="1:17" ht="16.5" x14ac:dyDescent="0.3">
      <c r="A92" s="46">
        <v>91</v>
      </c>
      <c r="B92" s="46">
        <v>1906</v>
      </c>
      <c r="C92" s="46">
        <v>16</v>
      </c>
      <c r="D92" s="46">
        <v>19</v>
      </c>
      <c r="E92" s="46" t="s">
        <v>26</v>
      </c>
      <c r="F92" s="46">
        <v>799</v>
      </c>
      <c r="G92" s="46">
        <v>83</v>
      </c>
      <c r="H92" s="46">
        <f t="shared" si="15"/>
        <v>882</v>
      </c>
      <c r="I92" s="47">
        <f t="shared" si="16"/>
        <v>970.2</v>
      </c>
      <c r="J92" s="46">
        <f t="shared" si="24"/>
        <v>42620</v>
      </c>
      <c r="K92" s="60">
        <f t="shared" si="17"/>
        <v>37590840</v>
      </c>
      <c r="L92" s="60">
        <f t="shared" si="20"/>
        <v>40598107.200000003</v>
      </c>
      <c r="M92" s="61">
        <f t="shared" si="18"/>
        <v>84500</v>
      </c>
      <c r="N92" s="60">
        <f t="shared" si="21"/>
        <v>290500</v>
      </c>
      <c r="O92" s="9"/>
      <c r="P92" s="2"/>
      <c r="Q92" s="2"/>
    </row>
    <row r="93" spans="1:17" ht="16.5" x14ac:dyDescent="0.3">
      <c r="A93" s="46">
        <v>92</v>
      </c>
      <c r="B93" s="46">
        <v>1907</v>
      </c>
      <c r="C93" s="46">
        <v>16</v>
      </c>
      <c r="D93" s="46">
        <v>19</v>
      </c>
      <c r="E93" s="46" t="s">
        <v>25</v>
      </c>
      <c r="F93" s="46">
        <v>1104</v>
      </c>
      <c r="G93" s="46">
        <v>92</v>
      </c>
      <c r="H93" s="46">
        <f t="shared" si="15"/>
        <v>1196</v>
      </c>
      <c r="I93" s="47">
        <f t="shared" si="16"/>
        <v>1315.6000000000001</v>
      </c>
      <c r="J93" s="46">
        <f t="shared" si="24"/>
        <v>42620</v>
      </c>
      <c r="K93" s="60">
        <f t="shared" si="17"/>
        <v>50973520</v>
      </c>
      <c r="L93" s="60">
        <f t="shared" si="20"/>
        <v>55051401.600000001</v>
      </c>
      <c r="M93" s="61">
        <f t="shared" si="18"/>
        <v>114500</v>
      </c>
      <c r="N93" s="60">
        <f t="shared" si="21"/>
        <v>322000</v>
      </c>
      <c r="O93" s="9"/>
      <c r="P93" s="2"/>
      <c r="Q93" s="2"/>
    </row>
    <row r="94" spans="1:17" ht="16.5" x14ac:dyDescent="0.3">
      <c r="A94" s="46">
        <v>93</v>
      </c>
      <c r="B94" s="46">
        <v>2001</v>
      </c>
      <c r="C94" s="46">
        <v>17</v>
      </c>
      <c r="D94" s="46">
        <v>20</v>
      </c>
      <c r="E94" s="46" t="s">
        <v>25</v>
      </c>
      <c r="F94" s="46">
        <v>1409</v>
      </c>
      <c r="G94" s="46">
        <v>102</v>
      </c>
      <c r="H94" s="46">
        <f t="shared" si="15"/>
        <v>1511</v>
      </c>
      <c r="I94" s="47">
        <f t="shared" si="16"/>
        <v>1662.1000000000001</v>
      </c>
      <c r="J94" s="46">
        <f>J93+80</f>
        <v>42700</v>
      </c>
      <c r="K94" s="60">
        <f t="shared" si="17"/>
        <v>64519700</v>
      </c>
      <c r="L94" s="60">
        <f t="shared" si="20"/>
        <v>69681276</v>
      </c>
      <c r="M94" s="61">
        <f t="shared" si="18"/>
        <v>145000</v>
      </c>
      <c r="N94" s="60">
        <f t="shared" si="21"/>
        <v>357000</v>
      </c>
      <c r="O94" s="9"/>
      <c r="P94" s="2"/>
      <c r="Q94" s="2"/>
    </row>
    <row r="95" spans="1:17" ht="16.5" x14ac:dyDescent="0.3">
      <c r="A95" s="46">
        <v>94</v>
      </c>
      <c r="B95" s="46">
        <v>2002</v>
      </c>
      <c r="C95" s="46">
        <v>17</v>
      </c>
      <c r="D95" s="46">
        <v>20</v>
      </c>
      <c r="E95" s="46" t="s">
        <v>26</v>
      </c>
      <c r="F95" s="46">
        <v>888</v>
      </c>
      <c r="G95" s="46">
        <v>91</v>
      </c>
      <c r="H95" s="46">
        <f t="shared" si="15"/>
        <v>979</v>
      </c>
      <c r="I95" s="47">
        <f t="shared" si="16"/>
        <v>1076.9000000000001</v>
      </c>
      <c r="J95" s="46">
        <f t="shared" ref="J95:J100" si="25">J94</f>
        <v>42700</v>
      </c>
      <c r="K95" s="60">
        <f t="shared" si="17"/>
        <v>41803300</v>
      </c>
      <c r="L95" s="60">
        <f t="shared" si="20"/>
        <v>45147564</v>
      </c>
      <c r="M95" s="61">
        <f t="shared" si="18"/>
        <v>94000</v>
      </c>
      <c r="N95" s="60">
        <f t="shared" si="21"/>
        <v>318500</v>
      </c>
      <c r="O95" s="9"/>
      <c r="P95" s="2"/>
      <c r="Q95" s="2"/>
    </row>
    <row r="96" spans="1:17" ht="16.5" x14ac:dyDescent="0.3">
      <c r="A96" s="46">
        <v>95</v>
      </c>
      <c r="B96" s="46">
        <v>2003</v>
      </c>
      <c r="C96" s="46">
        <v>17</v>
      </c>
      <c r="D96" s="46">
        <v>20</v>
      </c>
      <c r="E96" s="46" t="s">
        <v>25</v>
      </c>
      <c r="F96" s="46">
        <v>1412</v>
      </c>
      <c r="G96" s="46">
        <v>100</v>
      </c>
      <c r="H96" s="46">
        <f t="shared" si="15"/>
        <v>1512</v>
      </c>
      <c r="I96" s="47">
        <f t="shared" si="16"/>
        <v>1663.2</v>
      </c>
      <c r="J96" s="46">
        <f t="shared" si="25"/>
        <v>42700</v>
      </c>
      <c r="K96" s="60">
        <f t="shared" si="17"/>
        <v>64562400</v>
      </c>
      <c r="L96" s="60">
        <f t="shared" si="20"/>
        <v>69727392</v>
      </c>
      <c r="M96" s="61">
        <f t="shared" si="18"/>
        <v>145500</v>
      </c>
      <c r="N96" s="60">
        <f t="shared" si="21"/>
        <v>350000</v>
      </c>
      <c r="O96" s="9"/>
      <c r="P96" s="2"/>
      <c r="Q96" s="2"/>
    </row>
    <row r="97" spans="1:17" ht="16.5" x14ac:dyDescent="0.3">
      <c r="A97" s="46">
        <v>96</v>
      </c>
      <c r="B97" s="46">
        <v>2004</v>
      </c>
      <c r="C97" s="46">
        <v>17</v>
      </c>
      <c r="D97" s="46">
        <v>20</v>
      </c>
      <c r="E97" s="46" t="s">
        <v>25</v>
      </c>
      <c r="F97" s="46">
        <v>1104</v>
      </c>
      <c r="G97" s="46">
        <v>92</v>
      </c>
      <c r="H97" s="46">
        <f t="shared" si="15"/>
        <v>1196</v>
      </c>
      <c r="I97" s="47">
        <f t="shared" si="16"/>
        <v>1315.6000000000001</v>
      </c>
      <c r="J97" s="46">
        <f t="shared" si="25"/>
        <v>42700</v>
      </c>
      <c r="K97" s="60">
        <f t="shared" si="17"/>
        <v>51069200</v>
      </c>
      <c r="L97" s="60">
        <f t="shared" si="20"/>
        <v>55154736</v>
      </c>
      <c r="M97" s="61">
        <f t="shared" si="18"/>
        <v>115000</v>
      </c>
      <c r="N97" s="60">
        <f t="shared" si="21"/>
        <v>322000</v>
      </c>
      <c r="O97" s="9"/>
      <c r="P97" s="2"/>
      <c r="Q97" s="2"/>
    </row>
    <row r="98" spans="1:17" ht="16.5" x14ac:dyDescent="0.3">
      <c r="A98" s="46">
        <v>97</v>
      </c>
      <c r="B98" s="46">
        <v>2005</v>
      </c>
      <c r="C98" s="46">
        <v>17</v>
      </c>
      <c r="D98" s="46">
        <v>20</v>
      </c>
      <c r="E98" s="46" t="s">
        <v>26</v>
      </c>
      <c r="F98" s="46">
        <v>799</v>
      </c>
      <c r="G98" s="46">
        <v>83</v>
      </c>
      <c r="H98" s="46">
        <f t="shared" si="15"/>
        <v>882</v>
      </c>
      <c r="I98" s="47">
        <f t="shared" si="16"/>
        <v>970.2</v>
      </c>
      <c r="J98" s="46">
        <f t="shared" si="25"/>
        <v>42700</v>
      </c>
      <c r="K98" s="60">
        <f t="shared" si="17"/>
        <v>37661400</v>
      </c>
      <c r="L98" s="60">
        <f t="shared" si="20"/>
        <v>40674312</v>
      </c>
      <c r="M98" s="61">
        <f t="shared" si="18"/>
        <v>84500</v>
      </c>
      <c r="N98" s="60">
        <f t="shared" si="21"/>
        <v>290500</v>
      </c>
      <c r="O98" s="9"/>
      <c r="P98" s="2"/>
      <c r="Q98" s="2"/>
    </row>
    <row r="99" spans="1:17" ht="16.5" x14ac:dyDescent="0.3">
      <c r="A99" s="46">
        <v>98</v>
      </c>
      <c r="B99" s="46">
        <v>2006</v>
      </c>
      <c r="C99" s="46">
        <v>17</v>
      </c>
      <c r="D99" s="46">
        <v>20</v>
      </c>
      <c r="E99" s="46" t="s">
        <v>26</v>
      </c>
      <c r="F99" s="46">
        <v>799</v>
      </c>
      <c r="G99" s="46">
        <v>83</v>
      </c>
      <c r="H99" s="46">
        <f t="shared" si="15"/>
        <v>882</v>
      </c>
      <c r="I99" s="47">
        <f t="shared" si="16"/>
        <v>970.2</v>
      </c>
      <c r="J99" s="46">
        <f t="shared" si="25"/>
        <v>42700</v>
      </c>
      <c r="K99" s="60">
        <f t="shared" si="17"/>
        <v>37661400</v>
      </c>
      <c r="L99" s="60">
        <f t="shared" si="20"/>
        <v>40674312</v>
      </c>
      <c r="M99" s="61">
        <f t="shared" si="18"/>
        <v>84500</v>
      </c>
      <c r="N99" s="60">
        <f t="shared" si="21"/>
        <v>290500</v>
      </c>
      <c r="O99" s="9"/>
      <c r="P99" s="2"/>
      <c r="Q99" s="2"/>
    </row>
    <row r="100" spans="1:17" ht="16.5" x14ac:dyDescent="0.3">
      <c r="A100" s="46">
        <v>99</v>
      </c>
      <c r="B100" s="46">
        <v>2007</v>
      </c>
      <c r="C100" s="46">
        <v>17</v>
      </c>
      <c r="D100" s="46">
        <v>20</v>
      </c>
      <c r="E100" s="46" t="s">
        <v>25</v>
      </c>
      <c r="F100" s="46">
        <v>1104</v>
      </c>
      <c r="G100" s="46">
        <v>92</v>
      </c>
      <c r="H100" s="46">
        <f t="shared" si="15"/>
        <v>1196</v>
      </c>
      <c r="I100" s="47">
        <f t="shared" si="16"/>
        <v>1315.6000000000001</v>
      </c>
      <c r="J100" s="46">
        <f t="shared" si="25"/>
        <v>42700</v>
      </c>
      <c r="K100" s="60">
        <f t="shared" si="17"/>
        <v>51069200</v>
      </c>
      <c r="L100" s="60">
        <f t="shared" si="20"/>
        <v>55154736</v>
      </c>
      <c r="M100" s="61">
        <f t="shared" si="18"/>
        <v>115000</v>
      </c>
      <c r="N100" s="60">
        <f t="shared" si="21"/>
        <v>322000</v>
      </c>
      <c r="O100" s="9"/>
      <c r="P100" s="2"/>
      <c r="Q100" s="2"/>
    </row>
    <row r="101" spans="1:17" ht="16.5" x14ac:dyDescent="0.3">
      <c r="A101" s="46">
        <v>100</v>
      </c>
      <c r="B101" s="46">
        <v>2103</v>
      </c>
      <c r="C101" s="46">
        <v>18</v>
      </c>
      <c r="D101" s="46">
        <v>21</v>
      </c>
      <c r="E101" s="46" t="s">
        <v>25</v>
      </c>
      <c r="F101" s="46">
        <v>1416</v>
      </c>
      <c r="G101" s="46">
        <v>141</v>
      </c>
      <c r="H101" s="73">
        <f t="shared" si="15"/>
        <v>1557</v>
      </c>
      <c r="I101" s="47">
        <f t="shared" si="16"/>
        <v>1712.7</v>
      </c>
      <c r="J101" s="46">
        <f>J100+80</f>
        <v>42780</v>
      </c>
      <c r="K101" s="60">
        <f t="shared" si="17"/>
        <v>66608460</v>
      </c>
      <c r="L101" s="60">
        <f t="shared" si="20"/>
        <v>71937136.800000012</v>
      </c>
      <c r="M101" s="61">
        <f t="shared" si="18"/>
        <v>150000</v>
      </c>
      <c r="N101" s="60">
        <f t="shared" si="21"/>
        <v>493500</v>
      </c>
      <c r="O101" s="9"/>
      <c r="P101" s="2"/>
      <c r="Q101" s="2"/>
    </row>
    <row r="102" spans="1:17" ht="16.5" x14ac:dyDescent="0.3">
      <c r="A102" s="46">
        <v>101</v>
      </c>
      <c r="B102" s="46">
        <v>2104</v>
      </c>
      <c r="C102" s="46">
        <v>18</v>
      </c>
      <c r="D102" s="46">
        <v>21</v>
      </c>
      <c r="E102" s="46" t="s">
        <v>25</v>
      </c>
      <c r="F102" s="46">
        <v>1104</v>
      </c>
      <c r="G102" s="46">
        <v>92</v>
      </c>
      <c r="H102" s="46">
        <f t="shared" si="15"/>
        <v>1196</v>
      </c>
      <c r="I102" s="47">
        <f t="shared" si="16"/>
        <v>1315.6000000000001</v>
      </c>
      <c r="J102" s="46">
        <f t="shared" ref="J102:J105" si="26">J101</f>
        <v>42780</v>
      </c>
      <c r="K102" s="60">
        <f t="shared" si="17"/>
        <v>51164880</v>
      </c>
      <c r="L102" s="60">
        <f t="shared" si="20"/>
        <v>55258070.400000006</v>
      </c>
      <c r="M102" s="61">
        <f t="shared" si="18"/>
        <v>115000</v>
      </c>
      <c r="N102" s="60">
        <f t="shared" si="21"/>
        <v>322000</v>
      </c>
      <c r="O102" s="9"/>
      <c r="P102" s="2"/>
      <c r="Q102" s="2"/>
    </row>
    <row r="103" spans="1:17" ht="16.5" x14ac:dyDescent="0.3">
      <c r="A103" s="46">
        <v>102</v>
      </c>
      <c r="B103" s="46">
        <v>2105</v>
      </c>
      <c r="C103" s="46">
        <v>18</v>
      </c>
      <c r="D103" s="46">
        <v>21</v>
      </c>
      <c r="E103" s="46" t="s">
        <v>26</v>
      </c>
      <c r="F103" s="46">
        <v>799</v>
      </c>
      <c r="G103" s="46">
        <v>83</v>
      </c>
      <c r="H103" s="46">
        <f t="shared" si="15"/>
        <v>882</v>
      </c>
      <c r="I103" s="47">
        <f t="shared" si="16"/>
        <v>970.2</v>
      </c>
      <c r="J103" s="46">
        <f t="shared" si="26"/>
        <v>42780</v>
      </c>
      <c r="K103" s="60">
        <f t="shared" si="17"/>
        <v>37731960</v>
      </c>
      <c r="L103" s="60">
        <f t="shared" si="20"/>
        <v>40750516.800000004</v>
      </c>
      <c r="M103" s="61">
        <f t="shared" si="18"/>
        <v>85000</v>
      </c>
      <c r="N103" s="60">
        <f t="shared" si="21"/>
        <v>290500</v>
      </c>
      <c r="O103" s="9"/>
      <c r="P103" s="2"/>
      <c r="Q103" s="2"/>
    </row>
    <row r="104" spans="1:17" ht="16.5" x14ac:dyDescent="0.3">
      <c r="A104" s="46">
        <v>103</v>
      </c>
      <c r="B104" s="46">
        <v>2106</v>
      </c>
      <c r="C104" s="46">
        <v>18</v>
      </c>
      <c r="D104" s="46">
        <v>21</v>
      </c>
      <c r="E104" s="46" t="s">
        <v>26</v>
      </c>
      <c r="F104" s="46">
        <v>799</v>
      </c>
      <c r="G104" s="46">
        <v>83</v>
      </c>
      <c r="H104" s="46">
        <f t="shared" si="15"/>
        <v>882</v>
      </c>
      <c r="I104" s="47">
        <f t="shared" si="16"/>
        <v>970.2</v>
      </c>
      <c r="J104" s="46">
        <f t="shared" si="26"/>
        <v>42780</v>
      </c>
      <c r="K104" s="60">
        <f t="shared" si="17"/>
        <v>37731960</v>
      </c>
      <c r="L104" s="60">
        <f t="shared" si="20"/>
        <v>40750516.800000004</v>
      </c>
      <c r="M104" s="61">
        <f t="shared" si="18"/>
        <v>85000</v>
      </c>
      <c r="N104" s="60">
        <f t="shared" si="21"/>
        <v>290500</v>
      </c>
      <c r="O104" s="9"/>
      <c r="P104" s="2"/>
      <c r="Q104" s="2"/>
    </row>
    <row r="105" spans="1:17" ht="16.5" x14ac:dyDescent="0.3">
      <c r="A105" s="46">
        <v>104</v>
      </c>
      <c r="B105" s="46">
        <v>2107</v>
      </c>
      <c r="C105" s="46">
        <v>18</v>
      </c>
      <c r="D105" s="46">
        <v>21</v>
      </c>
      <c r="E105" s="46" t="s">
        <v>25</v>
      </c>
      <c r="F105" s="46">
        <v>1104</v>
      </c>
      <c r="G105" s="46">
        <v>92</v>
      </c>
      <c r="H105" s="46">
        <f t="shared" si="15"/>
        <v>1196</v>
      </c>
      <c r="I105" s="47">
        <f t="shared" si="16"/>
        <v>1315.6000000000001</v>
      </c>
      <c r="J105" s="46">
        <f t="shared" si="26"/>
        <v>42780</v>
      </c>
      <c r="K105" s="60">
        <f t="shared" si="17"/>
        <v>51164880</v>
      </c>
      <c r="L105" s="60">
        <f t="shared" si="20"/>
        <v>55258070.400000006</v>
      </c>
      <c r="M105" s="61">
        <f t="shared" si="18"/>
        <v>115000</v>
      </c>
      <c r="N105" s="60">
        <f t="shared" si="21"/>
        <v>322000</v>
      </c>
      <c r="O105" s="9"/>
      <c r="P105" s="2"/>
      <c r="Q105" s="2"/>
    </row>
    <row r="106" spans="1:17" ht="16.5" x14ac:dyDescent="0.3">
      <c r="A106" s="46">
        <v>105</v>
      </c>
      <c r="B106" s="46">
        <v>2201</v>
      </c>
      <c r="C106" s="46">
        <v>19</v>
      </c>
      <c r="D106" s="46">
        <v>22</v>
      </c>
      <c r="E106" s="46" t="s">
        <v>25</v>
      </c>
      <c r="F106" s="46">
        <v>1409</v>
      </c>
      <c r="G106" s="46">
        <v>102</v>
      </c>
      <c r="H106" s="46">
        <f t="shared" si="15"/>
        <v>1511</v>
      </c>
      <c r="I106" s="47">
        <f t="shared" si="16"/>
        <v>1662.1000000000001</v>
      </c>
      <c r="J106" s="46">
        <f>J105+80</f>
        <v>42860</v>
      </c>
      <c r="K106" s="60">
        <f t="shared" si="17"/>
        <v>64761460</v>
      </c>
      <c r="L106" s="60">
        <f t="shared" si="20"/>
        <v>69942376.800000012</v>
      </c>
      <c r="M106" s="61">
        <f t="shared" si="18"/>
        <v>145500</v>
      </c>
      <c r="N106" s="60">
        <f t="shared" si="21"/>
        <v>357000</v>
      </c>
      <c r="O106" s="9"/>
      <c r="P106" s="2"/>
      <c r="Q106" s="2"/>
    </row>
    <row r="107" spans="1:17" ht="16.5" x14ac:dyDescent="0.3">
      <c r="A107" s="46">
        <v>106</v>
      </c>
      <c r="B107" s="46">
        <v>2202</v>
      </c>
      <c r="C107" s="46">
        <v>19</v>
      </c>
      <c r="D107" s="46">
        <v>22</v>
      </c>
      <c r="E107" s="46" t="s">
        <v>26</v>
      </c>
      <c r="F107" s="46">
        <v>888</v>
      </c>
      <c r="G107" s="46">
        <v>91</v>
      </c>
      <c r="H107" s="46">
        <f t="shared" si="15"/>
        <v>979</v>
      </c>
      <c r="I107" s="47">
        <f t="shared" si="16"/>
        <v>1076.9000000000001</v>
      </c>
      <c r="J107" s="46">
        <f t="shared" ref="J107:J112" si="27">J106</f>
        <v>42860</v>
      </c>
      <c r="K107" s="60">
        <f t="shared" si="17"/>
        <v>41959940</v>
      </c>
      <c r="L107" s="60">
        <f t="shared" si="20"/>
        <v>45316735.200000003</v>
      </c>
      <c r="M107" s="61">
        <f t="shared" si="18"/>
        <v>94500</v>
      </c>
      <c r="N107" s="60">
        <f t="shared" si="21"/>
        <v>318500</v>
      </c>
      <c r="O107" s="9"/>
      <c r="P107" s="2"/>
      <c r="Q107" s="2"/>
    </row>
    <row r="108" spans="1:17" ht="16.5" x14ac:dyDescent="0.3">
      <c r="A108" s="46">
        <v>107</v>
      </c>
      <c r="B108" s="46">
        <v>2203</v>
      </c>
      <c r="C108" s="46">
        <v>19</v>
      </c>
      <c r="D108" s="46">
        <v>22</v>
      </c>
      <c r="E108" s="46" t="s">
        <v>25</v>
      </c>
      <c r="F108" s="46">
        <v>1412</v>
      </c>
      <c r="G108" s="46">
        <v>100</v>
      </c>
      <c r="H108" s="46">
        <f t="shared" si="15"/>
        <v>1512</v>
      </c>
      <c r="I108" s="47">
        <f t="shared" si="16"/>
        <v>1663.2</v>
      </c>
      <c r="J108" s="46">
        <f t="shared" si="27"/>
        <v>42860</v>
      </c>
      <c r="K108" s="60">
        <f t="shared" si="17"/>
        <v>64804320</v>
      </c>
      <c r="L108" s="60">
        <f t="shared" si="20"/>
        <v>69988665.600000009</v>
      </c>
      <c r="M108" s="61">
        <f t="shared" si="18"/>
        <v>146000</v>
      </c>
      <c r="N108" s="60">
        <f t="shared" si="21"/>
        <v>350000</v>
      </c>
      <c r="O108" s="9"/>
      <c r="P108" s="2"/>
      <c r="Q108" s="2"/>
    </row>
    <row r="109" spans="1:17" ht="16.5" x14ac:dyDescent="0.3">
      <c r="A109" s="46">
        <v>108</v>
      </c>
      <c r="B109" s="46">
        <v>2204</v>
      </c>
      <c r="C109" s="46">
        <v>19</v>
      </c>
      <c r="D109" s="46">
        <v>22</v>
      </c>
      <c r="E109" s="46" t="s">
        <v>25</v>
      </c>
      <c r="F109" s="46">
        <v>1104</v>
      </c>
      <c r="G109" s="46">
        <v>92</v>
      </c>
      <c r="H109" s="46">
        <f t="shared" si="15"/>
        <v>1196</v>
      </c>
      <c r="I109" s="47">
        <f t="shared" si="16"/>
        <v>1315.6000000000001</v>
      </c>
      <c r="J109" s="46">
        <f t="shared" si="27"/>
        <v>42860</v>
      </c>
      <c r="K109" s="60">
        <f t="shared" si="17"/>
        <v>51260560</v>
      </c>
      <c r="L109" s="60">
        <f t="shared" si="20"/>
        <v>55361404.800000004</v>
      </c>
      <c r="M109" s="61">
        <f t="shared" si="18"/>
        <v>115500</v>
      </c>
      <c r="N109" s="60">
        <f t="shared" si="21"/>
        <v>322000</v>
      </c>
      <c r="O109" s="9"/>
      <c r="P109" s="2"/>
      <c r="Q109" s="2"/>
    </row>
    <row r="110" spans="1:17" ht="16.5" x14ac:dyDescent="0.3">
      <c r="A110" s="46">
        <v>109</v>
      </c>
      <c r="B110" s="46">
        <v>2205</v>
      </c>
      <c r="C110" s="46">
        <v>19</v>
      </c>
      <c r="D110" s="46">
        <v>22</v>
      </c>
      <c r="E110" s="46" t="s">
        <v>26</v>
      </c>
      <c r="F110" s="46">
        <v>799</v>
      </c>
      <c r="G110" s="46">
        <v>83</v>
      </c>
      <c r="H110" s="46">
        <f t="shared" si="15"/>
        <v>882</v>
      </c>
      <c r="I110" s="47">
        <f t="shared" si="16"/>
        <v>970.2</v>
      </c>
      <c r="J110" s="46">
        <f t="shared" si="27"/>
        <v>42860</v>
      </c>
      <c r="K110" s="60">
        <f t="shared" si="17"/>
        <v>37802520</v>
      </c>
      <c r="L110" s="60">
        <f t="shared" si="20"/>
        <v>40826721.600000001</v>
      </c>
      <c r="M110" s="61">
        <f t="shared" si="18"/>
        <v>85000</v>
      </c>
      <c r="N110" s="60">
        <f t="shared" si="21"/>
        <v>290500</v>
      </c>
      <c r="O110" s="9"/>
      <c r="P110" s="2"/>
      <c r="Q110" s="2"/>
    </row>
    <row r="111" spans="1:17" ht="16.5" x14ac:dyDescent="0.3">
      <c r="A111" s="46">
        <v>110</v>
      </c>
      <c r="B111" s="46">
        <v>2206</v>
      </c>
      <c r="C111" s="46">
        <v>19</v>
      </c>
      <c r="D111" s="46">
        <v>22</v>
      </c>
      <c r="E111" s="46" t="s">
        <v>26</v>
      </c>
      <c r="F111" s="46">
        <v>799</v>
      </c>
      <c r="G111" s="46">
        <v>83</v>
      </c>
      <c r="H111" s="46">
        <f t="shared" si="15"/>
        <v>882</v>
      </c>
      <c r="I111" s="47">
        <f t="shared" si="16"/>
        <v>970.2</v>
      </c>
      <c r="J111" s="46">
        <f t="shared" si="27"/>
        <v>42860</v>
      </c>
      <c r="K111" s="60">
        <f t="shared" si="17"/>
        <v>37802520</v>
      </c>
      <c r="L111" s="60">
        <f t="shared" si="20"/>
        <v>40826721.600000001</v>
      </c>
      <c r="M111" s="61">
        <f t="shared" si="18"/>
        <v>85000</v>
      </c>
      <c r="N111" s="60">
        <f t="shared" si="21"/>
        <v>290500</v>
      </c>
      <c r="O111" s="9"/>
      <c r="P111" s="2"/>
      <c r="Q111" s="2"/>
    </row>
    <row r="112" spans="1:17" ht="16.5" x14ac:dyDescent="0.3">
      <c r="A112" s="46">
        <v>111</v>
      </c>
      <c r="B112" s="46">
        <v>2207</v>
      </c>
      <c r="C112" s="46">
        <v>19</v>
      </c>
      <c r="D112" s="46">
        <v>22</v>
      </c>
      <c r="E112" s="46" t="s">
        <v>25</v>
      </c>
      <c r="F112" s="46">
        <v>1104</v>
      </c>
      <c r="G112" s="46">
        <v>92</v>
      </c>
      <c r="H112" s="46">
        <f t="shared" si="15"/>
        <v>1196</v>
      </c>
      <c r="I112" s="47">
        <f t="shared" si="16"/>
        <v>1315.6000000000001</v>
      </c>
      <c r="J112" s="46">
        <f t="shared" si="27"/>
        <v>42860</v>
      </c>
      <c r="K112" s="60">
        <f t="shared" si="17"/>
        <v>51260560</v>
      </c>
      <c r="L112" s="60">
        <f t="shared" si="20"/>
        <v>55361404.800000004</v>
      </c>
      <c r="M112" s="61">
        <f t="shared" si="18"/>
        <v>115500</v>
      </c>
      <c r="N112" s="60">
        <f t="shared" si="21"/>
        <v>322000</v>
      </c>
      <c r="O112" s="9"/>
      <c r="P112" s="2"/>
      <c r="Q112" s="2"/>
    </row>
    <row r="113" spans="1:17" ht="16.5" x14ac:dyDescent="0.3">
      <c r="A113" s="46">
        <v>112</v>
      </c>
      <c r="B113" s="46">
        <v>2301</v>
      </c>
      <c r="C113" s="46">
        <v>20</v>
      </c>
      <c r="D113" s="46">
        <v>23</v>
      </c>
      <c r="E113" s="46" t="s">
        <v>25</v>
      </c>
      <c r="F113" s="46">
        <v>1409</v>
      </c>
      <c r="G113" s="46">
        <v>102</v>
      </c>
      <c r="H113" s="46">
        <f t="shared" si="15"/>
        <v>1511</v>
      </c>
      <c r="I113" s="47">
        <f t="shared" si="16"/>
        <v>1662.1000000000001</v>
      </c>
      <c r="J113" s="46">
        <f>J112+80</f>
        <v>42940</v>
      </c>
      <c r="K113" s="60">
        <f t="shared" si="17"/>
        <v>64882340</v>
      </c>
      <c r="L113" s="60">
        <f t="shared" si="20"/>
        <v>70072927.200000003</v>
      </c>
      <c r="M113" s="61">
        <f t="shared" si="18"/>
        <v>146000</v>
      </c>
      <c r="N113" s="60">
        <f t="shared" si="21"/>
        <v>357000</v>
      </c>
      <c r="O113" s="9"/>
      <c r="P113" s="2"/>
      <c r="Q113" s="2"/>
    </row>
    <row r="114" spans="1:17" ht="16.5" x14ac:dyDescent="0.3">
      <c r="A114" s="46">
        <v>113</v>
      </c>
      <c r="B114" s="46">
        <v>2302</v>
      </c>
      <c r="C114" s="46">
        <v>20</v>
      </c>
      <c r="D114" s="46">
        <v>23</v>
      </c>
      <c r="E114" s="46" t="s">
        <v>26</v>
      </c>
      <c r="F114" s="46">
        <v>888</v>
      </c>
      <c r="G114" s="46">
        <v>91</v>
      </c>
      <c r="H114" s="46">
        <f t="shared" si="15"/>
        <v>979</v>
      </c>
      <c r="I114" s="47">
        <f t="shared" si="16"/>
        <v>1076.9000000000001</v>
      </c>
      <c r="J114" s="46">
        <f t="shared" ref="J114:J119" si="28">J113</f>
        <v>42940</v>
      </c>
      <c r="K114" s="60">
        <f t="shared" si="17"/>
        <v>42038260</v>
      </c>
      <c r="L114" s="60">
        <f t="shared" si="20"/>
        <v>45401320.800000004</v>
      </c>
      <c r="M114" s="61">
        <f t="shared" si="18"/>
        <v>94500</v>
      </c>
      <c r="N114" s="60">
        <f t="shared" si="21"/>
        <v>318500</v>
      </c>
      <c r="O114" s="9"/>
      <c r="P114" s="2"/>
      <c r="Q114" s="2"/>
    </row>
    <row r="115" spans="1:17" ht="16.5" x14ac:dyDescent="0.3">
      <c r="A115" s="46">
        <v>114</v>
      </c>
      <c r="B115" s="46">
        <v>2303</v>
      </c>
      <c r="C115" s="46">
        <v>20</v>
      </c>
      <c r="D115" s="46">
        <v>23</v>
      </c>
      <c r="E115" s="46" t="s">
        <v>25</v>
      </c>
      <c r="F115" s="46">
        <v>1412</v>
      </c>
      <c r="G115" s="46">
        <v>100</v>
      </c>
      <c r="H115" s="46">
        <f t="shared" si="15"/>
        <v>1512</v>
      </c>
      <c r="I115" s="47">
        <f t="shared" si="16"/>
        <v>1663.2</v>
      </c>
      <c r="J115" s="46">
        <f t="shared" si="28"/>
        <v>42940</v>
      </c>
      <c r="K115" s="60">
        <f t="shared" si="17"/>
        <v>64925280</v>
      </c>
      <c r="L115" s="60">
        <f t="shared" si="20"/>
        <v>70119302.400000006</v>
      </c>
      <c r="M115" s="61">
        <f t="shared" si="18"/>
        <v>146000</v>
      </c>
      <c r="N115" s="60">
        <f t="shared" si="21"/>
        <v>350000</v>
      </c>
      <c r="O115" s="9"/>
      <c r="P115" s="2"/>
      <c r="Q115" s="2"/>
    </row>
    <row r="116" spans="1:17" ht="16.5" x14ac:dyDescent="0.3">
      <c r="A116" s="46">
        <v>115</v>
      </c>
      <c r="B116" s="46">
        <v>2304</v>
      </c>
      <c r="C116" s="46">
        <v>20</v>
      </c>
      <c r="D116" s="46">
        <v>23</v>
      </c>
      <c r="E116" s="46" t="s">
        <v>25</v>
      </c>
      <c r="F116" s="46">
        <v>1104</v>
      </c>
      <c r="G116" s="46">
        <v>92</v>
      </c>
      <c r="H116" s="46">
        <f t="shared" si="15"/>
        <v>1196</v>
      </c>
      <c r="I116" s="47">
        <f t="shared" si="16"/>
        <v>1315.6000000000001</v>
      </c>
      <c r="J116" s="46">
        <f t="shared" si="28"/>
        <v>42940</v>
      </c>
      <c r="K116" s="60">
        <f t="shared" si="17"/>
        <v>51356240</v>
      </c>
      <c r="L116" s="60">
        <f t="shared" si="20"/>
        <v>55464739.200000003</v>
      </c>
      <c r="M116" s="61">
        <f t="shared" si="18"/>
        <v>115500</v>
      </c>
      <c r="N116" s="60">
        <f t="shared" si="21"/>
        <v>322000</v>
      </c>
      <c r="O116" s="9"/>
      <c r="P116" s="2"/>
      <c r="Q116" s="2"/>
    </row>
    <row r="117" spans="1:17" ht="16.5" x14ac:dyDescent="0.3">
      <c r="A117" s="46">
        <v>116</v>
      </c>
      <c r="B117" s="46">
        <v>2305</v>
      </c>
      <c r="C117" s="46">
        <v>20</v>
      </c>
      <c r="D117" s="46">
        <v>23</v>
      </c>
      <c r="E117" s="46" t="s">
        <v>26</v>
      </c>
      <c r="F117" s="46">
        <v>799</v>
      </c>
      <c r="G117" s="46">
        <v>83</v>
      </c>
      <c r="H117" s="46">
        <f t="shared" si="15"/>
        <v>882</v>
      </c>
      <c r="I117" s="47">
        <f t="shared" si="16"/>
        <v>970.2</v>
      </c>
      <c r="J117" s="46">
        <f t="shared" si="28"/>
        <v>42940</v>
      </c>
      <c r="K117" s="60">
        <f t="shared" si="17"/>
        <v>37873080</v>
      </c>
      <c r="L117" s="60">
        <f t="shared" si="20"/>
        <v>40902926.400000006</v>
      </c>
      <c r="M117" s="61">
        <f t="shared" si="18"/>
        <v>85000</v>
      </c>
      <c r="N117" s="60">
        <f t="shared" si="21"/>
        <v>290500</v>
      </c>
      <c r="O117" s="9"/>
      <c r="P117" s="2"/>
      <c r="Q117" s="2"/>
    </row>
    <row r="118" spans="1:17" ht="16.5" x14ac:dyDescent="0.3">
      <c r="A118" s="46">
        <v>117</v>
      </c>
      <c r="B118" s="46">
        <v>2306</v>
      </c>
      <c r="C118" s="46">
        <v>20</v>
      </c>
      <c r="D118" s="46">
        <v>23</v>
      </c>
      <c r="E118" s="46" t="s">
        <v>26</v>
      </c>
      <c r="F118" s="46">
        <v>799</v>
      </c>
      <c r="G118" s="46">
        <v>83</v>
      </c>
      <c r="H118" s="46">
        <f t="shared" si="15"/>
        <v>882</v>
      </c>
      <c r="I118" s="47">
        <f t="shared" si="16"/>
        <v>970.2</v>
      </c>
      <c r="J118" s="46">
        <f t="shared" si="28"/>
        <v>42940</v>
      </c>
      <c r="K118" s="60">
        <f t="shared" si="17"/>
        <v>37873080</v>
      </c>
      <c r="L118" s="60">
        <f t="shared" si="20"/>
        <v>40902926.400000006</v>
      </c>
      <c r="M118" s="61">
        <f t="shared" si="18"/>
        <v>85000</v>
      </c>
      <c r="N118" s="60">
        <f t="shared" si="21"/>
        <v>290500</v>
      </c>
      <c r="O118" s="9"/>
      <c r="P118" s="2"/>
      <c r="Q118" s="2"/>
    </row>
    <row r="119" spans="1:17" ht="16.5" x14ac:dyDescent="0.3">
      <c r="A119" s="46">
        <v>118</v>
      </c>
      <c r="B119" s="46">
        <v>2307</v>
      </c>
      <c r="C119" s="46">
        <v>20</v>
      </c>
      <c r="D119" s="46">
        <v>23</v>
      </c>
      <c r="E119" s="46" t="s">
        <v>25</v>
      </c>
      <c r="F119" s="46">
        <v>1104</v>
      </c>
      <c r="G119" s="46">
        <v>92</v>
      </c>
      <c r="H119" s="46">
        <f t="shared" si="15"/>
        <v>1196</v>
      </c>
      <c r="I119" s="47">
        <f t="shared" si="16"/>
        <v>1315.6000000000001</v>
      </c>
      <c r="J119" s="46">
        <f t="shared" si="28"/>
        <v>42940</v>
      </c>
      <c r="K119" s="60">
        <f t="shared" si="17"/>
        <v>51356240</v>
      </c>
      <c r="L119" s="60">
        <f t="shared" si="20"/>
        <v>55464739.200000003</v>
      </c>
      <c r="M119" s="61">
        <f t="shared" si="18"/>
        <v>115500</v>
      </c>
      <c r="N119" s="60">
        <f t="shared" si="21"/>
        <v>322000</v>
      </c>
      <c r="O119" s="9"/>
      <c r="P119" s="2"/>
      <c r="Q119" s="2"/>
    </row>
    <row r="120" spans="1:17" ht="16.5" x14ac:dyDescent="0.3">
      <c r="A120" s="46">
        <v>119</v>
      </c>
      <c r="B120" s="46">
        <v>2401</v>
      </c>
      <c r="C120" s="46">
        <v>21</v>
      </c>
      <c r="D120" s="46">
        <v>24</v>
      </c>
      <c r="E120" s="46" t="s">
        <v>25</v>
      </c>
      <c r="F120" s="46">
        <v>1409</v>
      </c>
      <c r="G120" s="46">
        <v>102</v>
      </c>
      <c r="H120" s="46">
        <f t="shared" si="15"/>
        <v>1511</v>
      </c>
      <c r="I120" s="47">
        <f t="shared" si="16"/>
        <v>1662.1000000000001</v>
      </c>
      <c r="J120" s="46">
        <f>J119+80</f>
        <v>43020</v>
      </c>
      <c r="K120" s="60">
        <f t="shared" si="17"/>
        <v>65003220</v>
      </c>
      <c r="L120" s="60">
        <f t="shared" si="20"/>
        <v>70203477.600000009</v>
      </c>
      <c r="M120" s="61">
        <f t="shared" si="18"/>
        <v>146500</v>
      </c>
      <c r="N120" s="60">
        <f t="shared" si="21"/>
        <v>357000</v>
      </c>
      <c r="O120" s="9"/>
      <c r="P120" s="2"/>
      <c r="Q120" s="2"/>
    </row>
    <row r="121" spans="1:17" ht="16.5" x14ac:dyDescent="0.3">
      <c r="A121" s="46">
        <v>120</v>
      </c>
      <c r="B121" s="46">
        <v>2402</v>
      </c>
      <c r="C121" s="46">
        <v>21</v>
      </c>
      <c r="D121" s="46">
        <v>24</v>
      </c>
      <c r="E121" s="46" t="s">
        <v>26</v>
      </c>
      <c r="F121" s="46">
        <v>888</v>
      </c>
      <c r="G121" s="46">
        <v>91</v>
      </c>
      <c r="H121" s="46">
        <f t="shared" si="15"/>
        <v>979</v>
      </c>
      <c r="I121" s="47">
        <f t="shared" si="16"/>
        <v>1076.9000000000001</v>
      </c>
      <c r="J121" s="46">
        <f t="shared" ref="J121:J126" si="29">J120</f>
        <v>43020</v>
      </c>
      <c r="K121" s="60">
        <f t="shared" si="17"/>
        <v>42116580</v>
      </c>
      <c r="L121" s="60">
        <f t="shared" si="20"/>
        <v>45485906.400000006</v>
      </c>
      <c r="M121" s="61">
        <f t="shared" si="18"/>
        <v>95000</v>
      </c>
      <c r="N121" s="60">
        <f t="shared" si="21"/>
        <v>318500</v>
      </c>
      <c r="O121" s="9"/>
      <c r="P121" s="2"/>
      <c r="Q121" s="2"/>
    </row>
    <row r="122" spans="1:17" ht="16.5" x14ac:dyDescent="0.3">
      <c r="A122" s="46">
        <v>121</v>
      </c>
      <c r="B122" s="46">
        <v>2403</v>
      </c>
      <c r="C122" s="46">
        <v>21</v>
      </c>
      <c r="D122" s="46">
        <v>24</v>
      </c>
      <c r="E122" s="46" t="s">
        <v>25</v>
      </c>
      <c r="F122" s="46">
        <v>1412</v>
      </c>
      <c r="G122" s="46">
        <v>100</v>
      </c>
      <c r="H122" s="46">
        <f t="shared" si="15"/>
        <v>1512</v>
      </c>
      <c r="I122" s="47">
        <f t="shared" si="16"/>
        <v>1663.2</v>
      </c>
      <c r="J122" s="46">
        <f t="shared" si="29"/>
        <v>43020</v>
      </c>
      <c r="K122" s="60">
        <f t="shared" si="17"/>
        <v>65046240</v>
      </c>
      <c r="L122" s="60">
        <f t="shared" si="20"/>
        <v>70249939.200000003</v>
      </c>
      <c r="M122" s="61">
        <f t="shared" si="18"/>
        <v>146500</v>
      </c>
      <c r="N122" s="60">
        <f t="shared" si="21"/>
        <v>350000</v>
      </c>
      <c r="O122" s="9"/>
      <c r="P122" s="2"/>
      <c r="Q122" s="2"/>
    </row>
    <row r="123" spans="1:17" ht="16.5" x14ac:dyDescent="0.3">
      <c r="A123" s="46">
        <v>122</v>
      </c>
      <c r="B123" s="46">
        <v>2404</v>
      </c>
      <c r="C123" s="46">
        <v>21</v>
      </c>
      <c r="D123" s="46">
        <v>24</v>
      </c>
      <c r="E123" s="46" t="s">
        <v>25</v>
      </c>
      <c r="F123" s="46">
        <v>1104</v>
      </c>
      <c r="G123" s="46">
        <v>92</v>
      </c>
      <c r="H123" s="46">
        <f t="shared" si="15"/>
        <v>1196</v>
      </c>
      <c r="I123" s="47">
        <f t="shared" si="16"/>
        <v>1315.6000000000001</v>
      </c>
      <c r="J123" s="46">
        <f t="shared" si="29"/>
        <v>43020</v>
      </c>
      <c r="K123" s="60">
        <f t="shared" si="17"/>
        <v>51451920</v>
      </c>
      <c r="L123" s="60">
        <f t="shared" si="20"/>
        <v>55568073.600000001</v>
      </c>
      <c r="M123" s="61">
        <f t="shared" si="18"/>
        <v>116000</v>
      </c>
      <c r="N123" s="60">
        <f t="shared" si="21"/>
        <v>322000</v>
      </c>
      <c r="O123" s="9"/>
      <c r="P123" s="2"/>
      <c r="Q123" s="2"/>
    </row>
    <row r="124" spans="1:17" ht="16.5" x14ac:dyDescent="0.3">
      <c r="A124" s="46">
        <v>123</v>
      </c>
      <c r="B124" s="46">
        <v>2405</v>
      </c>
      <c r="C124" s="46">
        <v>21</v>
      </c>
      <c r="D124" s="46">
        <v>24</v>
      </c>
      <c r="E124" s="46" t="s">
        <v>26</v>
      </c>
      <c r="F124" s="46">
        <v>799</v>
      </c>
      <c r="G124" s="46">
        <v>83</v>
      </c>
      <c r="H124" s="46">
        <f t="shared" si="15"/>
        <v>882</v>
      </c>
      <c r="I124" s="47">
        <f t="shared" si="16"/>
        <v>970.2</v>
      </c>
      <c r="J124" s="46">
        <f t="shared" si="29"/>
        <v>43020</v>
      </c>
      <c r="K124" s="60">
        <f t="shared" si="17"/>
        <v>37943640</v>
      </c>
      <c r="L124" s="60">
        <f t="shared" si="20"/>
        <v>40979131.200000003</v>
      </c>
      <c r="M124" s="61">
        <f t="shared" si="18"/>
        <v>85500</v>
      </c>
      <c r="N124" s="60">
        <f t="shared" si="21"/>
        <v>290500</v>
      </c>
      <c r="O124" s="9"/>
      <c r="P124" s="2"/>
      <c r="Q124" s="2"/>
    </row>
    <row r="125" spans="1:17" ht="16.5" x14ac:dyDescent="0.3">
      <c r="A125" s="46">
        <v>124</v>
      </c>
      <c r="B125" s="46">
        <v>2406</v>
      </c>
      <c r="C125" s="46">
        <v>21</v>
      </c>
      <c r="D125" s="46">
        <v>24</v>
      </c>
      <c r="E125" s="46" t="s">
        <v>26</v>
      </c>
      <c r="F125" s="46">
        <v>799</v>
      </c>
      <c r="G125" s="46">
        <v>83</v>
      </c>
      <c r="H125" s="46">
        <f t="shared" si="15"/>
        <v>882</v>
      </c>
      <c r="I125" s="47">
        <f t="shared" si="16"/>
        <v>970.2</v>
      </c>
      <c r="J125" s="46">
        <f t="shared" si="29"/>
        <v>43020</v>
      </c>
      <c r="K125" s="60">
        <f t="shared" si="17"/>
        <v>37943640</v>
      </c>
      <c r="L125" s="60">
        <f t="shared" si="20"/>
        <v>40979131.200000003</v>
      </c>
      <c r="M125" s="61">
        <f t="shared" si="18"/>
        <v>85500</v>
      </c>
      <c r="N125" s="60">
        <f t="shared" si="21"/>
        <v>290500</v>
      </c>
      <c r="O125" s="9"/>
      <c r="P125" s="2"/>
      <c r="Q125" s="2"/>
    </row>
    <row r="126" spans="1:17" ht="16.5" x14ac:dyDescent="0.3">
      <c r="A126" s="46">
        <v>125</v>
      </c>
      <c r="B126" s="46">
        <v>2407</v>
      </c>
      <c r="C126" s="46">
        <v>21</v>
      </c>
      <c r="D126" s="46">
        <v>24</v>
      </c>
      <c r="E126" s="46" t="s">
        <v>25</v>
      </c>
      <c r="F126" s="46">
        <v>1104</v>
      </c>
      <c r="G126" s="46">
        <v>92</v>
      </c>
      <c r="H126" s="46">
        <f t="shared" si="15"/>
        <v>1196</v>
      </c>
      <c r="I126" s="47">
        <f t="shared" si="16"/>
        <v>1315.6000000000001</v>
      </c>
      <c r="J126" s="46">
        <f t="shared" si="29"/>
        <v>43020</v>
      </c>
      <c r="K126" s="60">
        <f t="shared" si="17"/>
        <v>51451920</v>
      </c>
      <c r="L126" s="60">
        <f t="shared" si="20"/>
        <v>55568073.600000001</v>
      </c>
      <c r="M126" s="61">
        <f t="shared" si="18"/>
        <v>116000</v>
      </c>
      <c r="N126" s="60">
        <f t="shared" si="21"/>
        <v>322000</v>
      </c>
      <c r="O126" s="9"/>
      <c r="P126" s="2"/>
      <c r="Q126" s="2"/>
    </row>
    <row r="127" spans="1:17" ht="16.5" x14ac:dyDescent="0.3">
      <c r="A127" s="46">
        <v>126</v>
      </c>
      <c r="B127" s="46">
        <v>2501</v>
      </c>
      <c r="C127" s="46">
        <v>22</v>
      </c>
      <c r="D127" s="46">
        <v>25</v>
      </c>
      <c r="E127" s="46" t="s">
        <v>25</v>
      </c>
      <c r="F127" s="46">
        <v>1409</v>
      </c>
      <c r="G127" s="46">
        <v>102</v>
      </c>
      <c r="H127" s="46">
        <f t="shared" ref="H127:H188" si="30">F127+G127</f>
        <v>1511</v>
      </c>
      <c r="I127" s="47">
        <f t="shared" ref="I127:I188" si="31">H127*1.1</f>
        <v>1662.1000000000001</v>
      </c>
      <c r="J127" s="46">
        <f>J126+80</f>
        <v>43100</v>
      </c>
      <c r="K127" s="60">
        <f t="shared" ref="K127:K188" si="32">H127*J127</f>
        <v>65124100</v>
      </c>
      <c r="L127" s="60">
        <f t="shared" si="20"/>
        <v>70334028</v>
      </c>
      <c r="M127" s="61">
        <f t="shared" ref="M127:M188" si="33">MROUND((L127*0.025/12),500)</f>
        <v>146500</v>
      </c>
      <c r="N127" s="60">
        <f t="shared" si="21"/>
        <v>357000</v>
      </c>
      <c r="O127" s="9"/>
      <c r="P127" s="2"/>
      <c r="Q127" s="2"/>
    </row>
    <row r="128" spans="1:17" ht="16.5" x14ac:dyDescent="0.3">
      <c r="A128" s="46">
        <v>127</v>
      </c>
      <c r="B128" s="46">
        <v>2502</v>
      </c>
      <c r="C128" s="46">
        <v>22</v>
      </c>
      <c r="D128" s="46">
        <v>25</v>
      </c>
      <c r="E128" s="46" t="s">
        <v>26</v>
      </c>
      <c r="F128" s="46">
        <v>888</v>
      </c>
      <c r="G128" s="46">
        <v>91</v>
      </c>
      <c r="H128" s="46">
        <f t="shared" si="30"/>
        <v>979</v>
      </c>
      <c r="I128" s="47">
        <f t="shared" si="31"/>
        <v>1076.9000000000001</v>
      </c>
      <c r="J128" s="46">
        <f t="shared" ref="J128:J133" si="34">J127</f>
        <v>43100</v>
      </c>
      <c r="K128" s="60">
        <f t="shared" si="32"/>
        <v>42194900</v>
      </c>
      <c r="L128" s="60">
        <f t="shared" si="20"/>
        <v>45570492</v>
      </c>
      <c r="M128" s="61">
        <f t="shared" si="33"/>
        <v>95000</v>
      </c>
      <c r="N128" s="60">
        <f t="shared" si="21"/>
        <v>318500</v>
      </c>
      <c r="O128" s="9"/>
      <c r="P128" s="2"/>
      <c r="Q128" s="2"/>
    </row>
    <row r="129" spans="1:17" ht="16.5" x14ac:dyDescent="0.3">
      <c r="A129" s="46">
        <v>128</v>
      </c>
      <c r="B129" s="46">
        <v>2503</v>
      </c>
      <c r="C129" s="46">
        <v>22</v>
      </c>
      <c r="D129" s="46">
        <v>25</v>
      </c>
      <c r="E129" s="46" t="s">
        <v>25</v>
      </c>
      <c r="F129" s="46">
        <v>1416</v>
      </c>
      <c r="G129" s="46">
        <v>141</v>
      </c>
      <c r="H129" s="46">
        <f t="shared" si="30"/>
        <v>1557</v>
      </c>
      <c r="I129" s="47">
        <f t="shared" si="31"/>
        <v>1712.7</v>
      </c>
      <c r="J129" s="46">
        <f t="shared" si="34"/>
        <v>43100</v>
      </c>
      <c r="K129" s="60">
        <f t="shared" si="32"/>
        <v>67106700</v>
      </c>
      <c r="L129" s="60">
        <f t="shared" si="20"/>
        <v>72475236</v>
      </c>
      <c r="M129" s="61">
        <f t="shared" si="33"/>
        <v>151000</v>
      </c>
      <c r="N129" s="60">
        <f t="shared" si="21"/>
        <v>493500</v>
      </c>
      <c r="O129" s="9"/>
      <c r="P129" s="2"/>
      <c r="Q129" s="2"/>
    </row>
    <row r="130" spans="1:17" ht="16.5" x14ac:dyDescent="0.3">
      <c r="A130" s="46">
        <v>129</v>
      </c>
      <c r="B130" s="46">
        <v>2504</v>
      </c>
      <c r="C130" s="46">
        <v>22</v>
      </c>
      <c r="D130" s="46">
        <v>25</v>
      </c>
      <c r="E130" s="46" t="s">
        <v>25</v>
      </c>
      <c r="F130" s="46">
        <v>1104</v>
      </c>
      <c r="G130" s="46">
        <v>92</v>
      </c>
      <c r="H130" s="46">
        <f t="shared" si="30"/>
        <v>1196</v>
      </c>
      <c r="I130" s="47">
        <f t="shared" si="31"/>
        <v>1315.6000000000001</v>
      </c>
      <c r="J130" s="46">
        <f t="shared" si="34"/>
        <v>43100</v>
      </c>
      <c r="K130" s="60">
        <f t="shared" si="32"/>
        <v>51547600</v>
      </c>
      <c r="L130" s="60">
        <f t="shared" si="20"/>
        <v>55671408</v>
      </c>
      <c r="M130" s="61">
        <f t="shared" si="33"/>
        <v>116000</v>
      </c>
      <c r="N130" s="60">
        <f t="shared" si="21"/>
        <v>322000</v>
      </c>
      <c r="O130" s="9"/>
      <c r="P130" s="2"/>
      <c r="Q130" s="2"/>
    </row>
    <row r="131" spans="1:17" ht="16.5" x14ac:dyDescent="0.3">
      <c r="A131" s="46">
        <v>130</v>
      </c>
      <c r="B131" s="46">
        <v>2505</v>
      </c>
      <c r="C131" s="46">
        <v>22</v>
      </c>
      <c r="D131" s="46">
        <v>25</v>
      </c>
      <c r="E131" s="46" t="s">
        <v>26</v>
      </c>
      <c r="F131" s="46">
        <v>799</v>
      </c>
      <c r="G131" s="46">
        <v>83</v>
      </c>
      <c r="H131" s="46">
        <f t="shared" si="30"/>
        <v>882</v>
      </c>
      <c r="I131" s="47">
        <f t="shared" si="31"/>
        <v>970.2</v>
      </c>
      <c r="J131" s="46">
        <f t="shared" si="34"/>
        <v>43100</v>
      </c>
      <c r="K131" s="60">
        <f t="shared" si="32"/>
        <v>38014200</v>
      </c>
      <c r="L131" s="60">
        <f t="shared" ref="L131:L194" si="35">K131*1.08</f>
        <v>41055336</v>
      </c>
      <c r="M131" s="61">
        <f t="shared" si="33"/>
        <v>85500</v>
      </c>
      <c r="N131" s="60">
        <f t="shared" ref="N131:N194" si="36">G131*3500</f>
        <v>290500</v>
      </c>
      <c r="O131" s="9"/>
      <c r="P131" s="2"/>
      <c r="Q131" s="2"/>
    </row>
    <row r="132" spans="1:17" ht="16.5" x14ac:dyDescent="0.3">
      <c r="A132" s="46">
        <v>131</v>
      </c>
      <c r="B132" s="46">
        <v>2506</v>
      </c>
      <c r="C132" s="46">
        <v>22</v>
      </c>
      <c r="D132" s="46">
        <v>25</v>
      </c>
      <c r="E132" s="46" t="s">
        <v>26</v>
      </c>
      <c r="F132" s="46">
        <v>799</v>
      </c>
      <c r="G132" s="46">
        <v>83</v>
      </c>
      <c r="H132" s="46">
        <f t="shared" si="30"/>
        <v>882</v>
      </c>
      <c r="I132" s="47">
        <f t="shared" si="31"/>
        <v>970.2</v>
      </c>
      <c r="J132" s="46">
        <f t="shared" si="34"/>
        <v>43100</v>
      </c>
      <c r="K132" s="60">
        <f t="shared" si="32"/>
        <v>38014200</v>
      </c>
      <c r="L132" s="60">
        <f t="shared" si="35"/>
        <v>41055336</v>
      </c>
      <c r="M132" s="61">
        <f t="shared" si="33"/>
        <v>85500</v>
      </c>
      <c r="N132" s="60">
        <f t="shared" si="36"/>
        <v>290500</v>
      </c>
      <c r="O132" s="9"/>
      <c r="P132" s="2"/>
      <c r="Q132" s="2"/>
    </row>
    <row r="133" spans="1:17" ht="16.5" x14ac:dyDescent="0.3">
      <c r="A133" s="46">
        <v>132</v>
      </c>
      <c r="B133" s="46">
        <v>2507</v>
      </c>
      <c r="C133" s="46">
        <v>22</v>
      </c>
      <c r="D133" s="46">
        <v>25</v>
      </c>
      <c r="E133" s="46" t="s">
        <v>25</v>
      </c>
      <c r="F133" s="46">
        <v>1104</v>
      </c>
      <c r="G133" s="46">
        <v>92</v>
      </c>
      <c r="H133" s="46">
        <f t="shared" si="30"/>
        <v>1196</v>
      </c>
      <c r="I133" s="47">
        <f t="shared" si="31"/>
        <v>1315.6000000000001</v>
      </c>
      <c r="J133" s="46">
        <f t="shared" si="34"/>
        <v>43100</v>
      </c>
      <c r="K133" s="60">
        <f t="shared" si="32"/>
        <v>51547600</v>
      </c>
      <c r="L133" s="60">
        <f t="shared" si="35"/>
        <v>55671408</v>
      </c>
      <c r="M133" s="61">
        <f t="shared" si="33"/>
        <v>116000</v>
      </c>
      <c r="N133" s="60">
        <f t="shared" si="36"/>
        <v>322000</v>
      </c>
      <c r="O133" s="9"/>
      <c r="P133" s="2"/>
      <c r="Q133" s="2"/>
    </row>
    <row r="134" spans="1:17" ht="16.5" x14ac:dyDescent="0.3">
      <c r="A134" s="46">
        <v>133</v>
      </c>
      <c r="B134" s="46">
        <v>2601</v>
      </c>
      <c r="C134" s="46">
        <v>23</v>
      </c>
      <c r="D134" s="46">
        <v>26</v>
      </c>
      <c r="E134" s="46" t="s">
        <v>25</v>
      </c>
      <c r="F134" s="46">
        <v>1409</v>
      </c>
      <c r="G134" s="46">
        <v>102</v>
      </c>
      <c r="H134" s="46">
        <f t="shared" si="30"/>
        <v>1511</v>
      </c>
      <c r="I134" s="47">
        <f t="shared" si="31"/>
        <v>1662.1000000000001</v>
      </c>
      <c r="J134" s="46">
        <f>J133+80</f>
        <v>43180</v>
      </c>
      <c r="K134" s="60">
        <f t="shared" si="32"/>
        <v>65244980</v>
      </c>
      <c r="L134" s="60">
        <f t="shared" si="35"/>
        <v>70464578.400000006</v>
      </c>
      <c r="M134" s="61">
        <f t="shared" si="33"/>
        <v>147000</v>
      </c>
      <c r="N134" s="60">
        <f t="shared" si="36"/>
        <v>357000</v>
      </c>
      <c r="O134" s="9"/>
      <c r="P134" s="2"/>
      <c r="Q134" s="2"/>
    </row>
    <row r="135" spans="1:17" ht="16.5" x14ac:dyDescent="0.3">
      <c r="A135" s="46">
        <v>134</v>
      </c>
      <c r="B135" s="46">
        <v>2602</v>
      </c>
      <c r="C135" s="46">
        <v>23</v>
      </c>
      <c r="D135" s="46">
        <v>26</v>
      </c>
      <c r="E135" s="46" t="s">
        <v>26</v>
      </c>
      <c r="F135" s="46">
        <v>888</v>
      </c>
      <c r="G135" s="46">
        <v>91</v>
      </c>
      <c r="H135" s="46">
        <f t="shared" si="30"/>
        <v>979</v>
      </c>
      <c r="I135" s="47">
        <f t="shared" si="31"/>
        <v>1076.9000000000001</v>
      </c>
      <c r="J135" s="46">
        <f t="shared" ref="J135:J140" si="37">J134</f>
        <v>43180</v>
      </c>
      <c r="K135" s="60">
        <f t="shared" si="32"/>
        <v>42273220</v>
      </c>
      <c r="L135" s="60">
        <f t="shared" si="35"/>
        <v>45655077.600000001</v>
      </c>
      <c r="M135" s="61">
        <f t="shared" si="33"/>
        <v>95000</v>
      </c>
      <c r="N135" s="60">
        <f t="shared" si="36"/>
        <v>318500</v>
      </c>
      <c r="O135" s="9"/>
      <c r="P135" s="2"/>
      <c r="Q135" s="2"/>
    </row>
    <row r="136" spans="1:17" ht="16.5" x14ac:dyDescent="0.3">
      <c r="A136" s="46">
        <v>135</v>
      </c>
      <c r="B136" s="46">
        <v>2603</v>
      </c>
      <c r="C136" s="46">
        <v>23</v>
      </c>
      <c r="D136" s="46">
        <v>26</v>
      </c>
      <c r="E136" s="46" t="s">
        <v>25</v>
      </c>
      <c r="F136" s="46">
        <v>1412</v>
      </c>
      <c r="G136" s="46">
        <v>100</v>
      </c>
      <c r="H136" s="46">
        <f t="shared" si="30"/>
        <v>1512</v>
      </c>
      <c r="I136" s="47">
        <f t="shared" si="31"/>
        <v>1663.2</v>
      </c>
      <c r="J136" s="46">
        <f t="shared" si="37"/>
        <v>43180</v>
      </c>
      <c r="K136" s="60">
        <f t="shared" si="32"/>
        <v>65288160</v>
      </c>
      <c r="L136" s="60">
        <f t="shared" si="35"/>
        <v>70511212.800000012</v>
      </c>
      <c r="M136" s="61">
        <f t="shared" si="33"/>
        <v>147000</v>
      </c>
      <c r="N136" s="60">
        <f t="shared" si="36"/>
        <v>350000</v>
      </c>
      <c r="O136" s="9"/>
      <c r="P136" s="2"/>
      <c r="Q136" s="2"/>
    </row>
    <row r="137" spans="1:17" ht="16.5" x14ac:dyDescent="0.3">
      <c r="A137" s="46">
        <v>136</v>
      </c>
      <c r="B137" s="46">
        <v>2604</v>
      </c>
      <c r="C137" s="46">
        <v>23</v>
      </c>
      <c r="D137" s="46">
        <v>26</v>
      </c>
      <c r="E137" s="46" t="s">
        <v>25</v>
      </c>
      <c r="F137" s="46">
        <v>1104</v>
      </c>
      <c r="G137" s="46">
        <v>92</v>
      </c>
      <c r="H137" s="46">
        <f t="shared" si="30"/>
        <v>1196</v>
      </c>
      <c r="I137" s="47">
        <f t="shared" si="31"/>
        <v>1315.6000000000001</v>
      </c>
      <c r="J137" s="46">
        <f t="shared" si="37"/>
        <v>43180</v>
      </c>
      <c r="K137" s="60">
        <f t="shared" si="32"/>
        <v>51643280</v>
      </c>
      <c r="L137" s="60">
        <f t="shared" si="35"/>
        <v>55774742.400000006</v>
      </c>
      <c r="M137" s="61">
        <f t="shared" si="33"/>
        <v>116000</v>
      </c>
      <c r="N137" s="60">
        <f t="shared" si="36"/>
        <v>322000</v>
      </c>
      <c r="O137" s="9"/>
      <c r="P137" s="2"/>
      <c r="Q137" s="2"/>
    </row>
    <row r="138" spans="1:17" ht="16.5" x14ac:dyDescent="0.3">
      <c r="A138" s="46">
        <v>137</v>
      </c>
      <c r="B138" s="46">
        <v>2605</v>
      </c>
      <c r="C138" s="46">
        <v>23</v>
      </c>
      <c r="D138" s="46">
        <v>26</v>
      </c>
      <c r="E138" s="46" t="s">
        <v>26</v>
      </c>
      <c r="F138" s="46">
        <v>799</v>
      </c>
      <c r="G138" s="46">
        <v>83</v>
      </c>
      <c r="H138" s="46">
        <f t="shared" si="30"/>
        <v>882</v>
      </c>
      <c r="I138" s="47">
        <f t="shared" si="31"/>
        <v>970.2</v>
      </c>
      <c r="J138" s="46">
        <f t="shared" si="37"/>
        <v>43180</v>
      </c>
      <c r="K138" s="60">
        <f t="shared" si="32"/>
        <v>38084760</v>
      </c>
      <c r="L138" s="60">
        <f t="shared" si="35"/>
        <v>41131540.800000004</v>
      </c>
      <c r="M138" s="61">
        <f t="shared" si="33"/>
        <v>85500</v>
      </c>
      <c r="N138" s="60">
        <f t="shared" si="36"/>
        <v>290500</v>
      </c>
      <c r="O138" s="9"/>
      <c r="P138" s="2"/>
      <c r="Q138" s="2"/>
    </row>
    <row r="139" spans="1:17" ht="16.5" x14ac:dyDescent="0.3">
      <c r="A139" s="46">
        <v>138</v>
      </c>
      <c r="B139" s="46">
        <v>2606</v>
      </c>
      <c r="C139" s="46">
        <v>23</v>
      </c>
      <c r="D139" s="46">
        <v>26</v>
      </c>
      <c r="E139" s="46" t="s">
        <v>26</v>
      </c>
      <c r="F139" s="46">
        <v>799</v>
      </c>
      <c r="G139" s="46">
        <v>83</v>
      </c>
      <c r="H139" s="46">
        <f t="shared" si="30"/>
        <v>882</v>
      </c>
      <c r="I139" s="47">
        <f t="shared" si="31"/>
        <v>970.2</v>
      </c>
      <c r="J139" s="46">
        <f t="shared" si="37"/>
        <v>43180</v>
      </c>
      <c r="K139" s="60">
        <f t="shared" si="32"/>
        <v>38084760</v>
      </c>
      <c r="L139" s="60">
        <f t="shared" si="35"/>
        <v>41131540.800000004</v>
      </c>
      <c r="M139" s="61">
        <f t="shared" si="33"/>
        <v>85500</v>
      </c>
      <c r="N139" s="60">
        <f t="shared" si="36"/>
        <v>290500</v>
      </c>
      <c r="O139" s="9"/>
      <c r="P139" s="2"/>
      <c r="Q139" s="2"/>
    </row>
    <row r="140" spans="1:17" ht="16.5" x14ac:dyDescent="0.3">
      <c r="A140" s="46">
        <v>139</v>
      </c>
      <c r="B140" s="46">
        <v>2607</v>
      </c>
      <c r="C140" s="46">
        <v>23</v>
      </c>
      <c r="D140" s="46">
        <v>26</v>
      </c>
      <c r="E140" s="46" t="s">
        <v>25</v>
      </c>
      <c r="F140" s="46">
        <v>1104</v>
      </c>
      <c r="G140" s="46">
        <v>92</v>
      </c>
      <c r="H140" s="46">
        <f t="shared" si="30"/>
        <v>1196</v>
      </c>
      <c r="I140" s="47">
        <f t="shared" si="31"/>
        <v>1315.6000000000001</v>
      </c>
      <c r="J140" s="46">
        <f t="shared" si="37"/>
        <v>43180</v>
      </c>
      <c r="K140" s="60">
        <f t="shared" si="32"/>
        <v>51643280</v>
      </c>
      <c r="L140" s="60">
        <f t="shared" si="35"/>
        <v>55774742.400000006</v>
      </c>
      <c r="M140" s="61">
        <f t="shared" si="33"/>
        <v>116000</v>
      </c>
      <c r="N140" s="60">
        <f t="shared" si="36"/>
        <v>322000</v>
      </c>
      <c r="O140" s="9"/>
      <c r="P140" s="2"/>
      <c r="Q140" s="2"/>
    </row>
    <row r="141" spans="1:17" ht="16.5" x14ac:dyDescent="0.3">
      <c r="A141" s="46">
        <v>140</v>
      </c>
      <c r="B141" s="46">
        <v>2701</v>
      </c>
      <c r="C141" s="46">
        <v>24</v>
      </c>
      <c r="D141" s="46">
        <v>27</v>
      </c>
      <c r="E141" s="46" t="s">
        <v>25</v>
      </c>
      <c r="F141" s="46">
        <v>1409</v>
      </c>
      <c r="G141" s="46">
        <v>102</v>
      </c>
      <c r="H141" s="46">
        <f t="shared" si="30"/>
        <v>1511</v>
      </c>
      <c r="I141" s="47">
        <f t="shared" si="31"/>
        <v>1662.1000000000001</v>
      </c>
      <c r="J141" s="46">
        <f>J140+80</f>
        <v>43260</v>
      </c>
      <c r="K141" s="60">
        <f t="shared" si="32"/>
        <v>65365860</v>
      </c>
      <c r="L141" s="60">
        <f t="shared" si="35"/>
        <v>70595128.800000012</v>
      </c>
      <c r="M141" s="61">
        <f t="shared" si="33"/>
        <v>147000</v>
      </c>
      <c r="N141" s="60">
        <f t="shared" si="36"/>
        <v>357000</v>
      </c>
      <c r="O141" s="9"/>
      <c r="P141" s="2"/>
      <c r="Q141" s="2"/>
    </row>
    <row r="142" spans="1:17" ht="16.5" x14ac:dyDescent="0.3">
      <c r="A142" s="46">
        <v>141</v>
      </c>
      <c r="B142" s="46">
        <v>2702</v>
      </c>
      <c r="C142" s="46">
        <v>24</v>
      </c>
      <c r="D142" s="46">
        <v>27</v>
      </c>
      <c r="E142" s="46" t="s">
        <v>26</v>
      </c>
      <c r="F142" s="46">
        <v>888</v>
      </c>
      <c r="G142" s="46">
        <v>91</v>
      </c>
      <c r="H142" s="46">
        <f t="shared" si="30"/>
        <v>979</v>
      </c>
      <c r="I142" s="47">
        <f t="shared" si="31"/>
        <v>1076.9000000000001</v>
      </c>
      <c r="J142" s="46">
        <f t="shared" ref="J142:J147" si="38">J141</f>
        <v>43260</v>
      </c>
      <c r="K142" s="60">
        <f t="shared" si="32"/>
        <v>42351540</v>
      </c>
      <c r="L142" s="60">
        <f t="shared" si="35"/>
        <v>45739663.200000003</v>
      </c>
      <c r="M142" s="61">
        <f t="shared" si="33"/>
        <v>95500</v>
      </c>
      <c r="N142" s="60">
        <f t="shared" si="36"/>
        <v>318500</v>
      </c>
      <c r="O142" s="9"/>
      <c r="P142" s="2"/>
      <c r="Q142" s="2"/>
    </row>
    <row r="143" spans="1:17" ht="16.5" x14ac:dyDescent="0.3">
      <c r="A143" s="46">
        <v>142</v>
      </c>
      <c r="B143" s="46">
        <v>2703</v>
      </c>
      <c r="C143" s="46">
        <v>24</v>
      </c>
      <c r="D143" s="46">
        <v>27</v>
      </c>
      <c r="E143" s="46" t="s">
        <v>25</v>
      </c>
      <c r="F143" s="46">
        <v>1412</v>
      </c>
      <c r="G143" s="46">
        <v>100</v>
      </c>
      <c r="H143" s="46">
        <f t="shared" si="30"/>
        <v>1512</v>
      </c>
      <c r="I143" s="47">
        <f t="shared" si="31"/>
        <v>1663.2</v>
      </c>
      <c r="J143" s="46">
        <f t="shared" si="38"/>
        <v>43260</v>
      </c>
      <c r="K143" s="60">
        <f t="shared" si="32"/>
        <v>65409120</v>
      </c>
      <c r="L143" s="60">
        <f t="shared" si="35"/>
        <v>70641849.600000009</v>
      </c>
      <c r="M143" s="61">
        <f t="shared" si="33"/>
        <v>147000</v>
      </c>
      <c r="N143" s="60">
        <f t="shared" si="36"/>
        <v>350000</v>
      </c>
      <c r="O143" s="9"/>
      <c r="P143" s="2"/>
      <c r="Q143" s="2"/>
    </row>
    <row r="144" spans="1:17" ht="16.5" x14ac:dyDescent="0.3">
      <c r="A144" s="46">
        <v>143</v>
      </c>
      <c r="B144" s="46">
        <v>2704</v>
      </c>
      <c r="C144" s="46">
        <v>24</v>
      </c>
      <c r="D144" s="46">
        <v>27</v>
      </c>
      <c r="E144" s="46" t="s">
        <v>25</v>
      </c>
      <c r="F144" s="46">
        <v>1104</v>
      </c>
      <c r="G144" s="46">
        <v>92</v>
      </c>
      <c r="H144" s="46">
        <f t="shared" si="30"/>
        <v>1196</v>
      </c>
      <c r="I144" s="47">
        <f t="shared" si="31"/>
        <v>1315.6000000000001</v>
      </c>
      <c r="J144" s="46">
        <f t="shared" si="38"/>
        <v>43260</v>
      </c>
      <c r="K144" s="60">
        <f t="shared" si="32"/>
        <v>51738960</v>
      </c>
      <c r="L144" s="60">
        <f t="shared" si="35"/>
        <v>55878076.800000004</v>
      </c>
      <c r="M144" s="61">
        <f t="shared" si="33"/>
        <v>116500</v>
      </c>
      <c r="N144" s="60">
        <f t="shared" si="36"/>
        <v>322000</v>
      </c>
      <c r="O144" s="9"/>
      <c r="P144" s="2"/>
      <c r="Q144" s="2"/>
    </row>
    <row r="145" spans="1:17" ht="16.5" x14ac:dyDescent="0.3">
      <c r="A145" s="46">
        <v>144</v>
      </c>
      <c r="B145" s="46">
        <v>2705</v>
      </c>
      <c r="C145" s="46">
        <v>24</v>
      </c>
      <c r="D145" s="46">
        <v>27</v>
      </c>
      <c r="E145" s="46" t="s">
        <v>26</v>
      </c>
      <c r="F145" s="46">
        <v>799</v>
      </c>
      <c r="G145" s="46">
        <v>83</v>
      </c>
      <c r="H145" s="46">
        <f t="shared" si="30"/>
        <v>882</v>
      </c>
      <c r="I145" s="47">
        <f t="shared" si="31"/>
        <v>970.2</v>
      </c>
      <c r="J145" s="46">
        <f t="shared" si="38"/>
        <v>43260</v>
      </c>
      <c r="K145" s="60">
        <f t="shared" si="32"/>
        <v>38155320</v>
      </c>
      <c r="L145" s="60">
        <f t="shared" si="35"/>
        <v>41207745.600000001</v>
      </c>
      <c r="M145" s="61">
        <f t="shared" si="33"/>
        <v>86000</v>
      </c>
      <c r="N145" s="60">
        <f t="shared" si="36"/>
        <v>290500</v>
      </c>
      <c r="O145" s="9"/>
      <c r="P145" s="2"/>
      <c r="Q145" s="2"/>
    </row>
    <row r="146" spans="1:17" ht="16.5" x14ac:dyDescent="0.3">
      <c r="A146" s="46">
        <v>145</v>
      </c>
      <c r="B146" s="46">
        <v>2706</v>
      </c>
      <c r="C146" s="46">
        <v>24</v>
      </c>
      <c r="D146" s="46">
        <v>27</v>
      </c>
      <c r="E146" s="46" t="s">
        <v>26</v>
      </c>
      <c r="F146" s="46">
        <v>799</v>
      </c>
      <c r="G146" s="46">
        <v>83</v>
      </c>
      <c r="H146" s="46">
        <f t="shared" si="30"/>
        <v>882</v>
      </c>
      <c r="I146" s="47">
        <f t="shared" si="31"/>
        <v>970.2</v>
      </c>
      <c r="J146" s="46">
        <f t="shared" si="38"/>
        <v>43260</v>
      </c>
      <c r="K146" s="60">
        <f t="shared" si="32"/>
        <v>38155320</v>
      </c>
      <c r="L146" s="60">
        <f t="shared" si="35"/>
        <v>41207745.600000001</v>
      </c>
      <c r="M146" s="61">
        <f t="shared" si="33"/>
        <v>86000</v>
      </c>
      <c r="N146" s="60">
        <f t="shared" si="36"/>
        <v>290500</v>
      </c>
      <c r="O146" s="9"/>
      <c r="P146" s="2"/>
      <c r="Q146" s="2"/>
    </row>
    <row r="147" spans="1:17" ht="16.5" x14ac:dyDescent="0.3">
      <c r="A147" s="46">
        <v>146</v>
      </c>
      <c r="B147" s="46">
        <v>2707</v>
      </c>
      <c r="C147" s="46">
        <v>24</v>
      </c>
      <c r="D147" s="46">
        <v>27</v>
      </c>
      <c r="E147" s="46" t="s">
        <v>25</v>
      </c>
      <c r="F147" s="46">
        <v>1104</v>
      </c>
      <c r="G147" s="46">
        <v>92</v>
      </c>
      <c r="H147" s="46">
        <f t="shared" si="30"/>
        <v>1196</v>
      </c>
      <c r="I147" s="47">
        <f t="shared" si="31"/>
        <v>1315.6000000000001</v>
      </c>
      <c r="J147" s="46">
        <f t="shared" si="38"/>
        <v>43260</v>
      </c>
      <c r="K147" s="60">
        <f t="shared" si="32"/>
        <v>51738960</v>
      </c>
      <c r="L147" s="60">
        <f t="shared" si="35"/>
        <v>55878076.800000004</v>
      </c>
      <c r="M147" s="61">
        <f t="shared" si="33"/>
        <v>116500</v>
      </c>
      <c r="N147" s="60">
        <f t="shared" si="36"/>
        <v>322000</v>
      </c>
      <c r="O147" s="9"/>
      <c r="P147" s="2"/>
      <c r="Q147" s="2"/>
    </row>
    <row r="148" spans="1:17" ht="16.5" x14ac:dyDescent="0.3">
      <c r="A148" s="46">
        <v>147</v>
      </c>
      <c r="B148" s="46">
        <v>2803</v>
      </c>
      <c r="C148" s="46">
        <v>25</v>
      </c>
      <c r="D148" s="46">
        <v>28</v>
      </c>
      <c r="E148" s="46" t="s">
        <v>25</v>
      </c>
      <c r="F148" s="46">
        <v>1412</v>
      </c>
      <c r="G148" s="46">
        <v>100</v>
      </c>
      <c r="H148" s="46">
        <f t="shared" si="30"/>
        <v>1512</v>
      </c>
      <c r="I148" s="47">
        <f t="shared" si="31"/>
        <v>1663.2</v>
      </c>
      <c r="J148" s="46">
        <f>J147+80</f>
        <v>43340</v>
      </c>
      <c r="K148" s="60">
        <f t="shared" si="32"/>
        <v>65530080</v>
      </c>
      <c r="L148" s="60">
        <f t="shared" si="35"/>
        <v>70772486.400000006</v>
      </c>
      <c r="M148" s="61">
        <f t="shared" si="33"/>
        <v>147500</v>
      </c>
      <c r="N148" s="60">
        <f t="shared" si="36"/>
        <v>350000</v>
      </c>
      <c r="O148" s="9"/>
      <c r="P148" s="2"/>
      <c r="Q148" s="2"/>
    </row>
    <row r="149" spans="1:17" ht="16.5" x14ac:dyDescent="0.3">
      <c r="A149" s="46">
        <v>148</v>
      </c>
      <c r="B149" s="46">
        <v>2804</v>
      </c>
      <c r="C149" s="46">
        <v>25</v>
      </c>
      <c r="D149" s="46">
        <v>28</v>
      </c>
      <c r="E149" s="46" t="s">
        <v>25</v>
      </c>
      <c r="F149" s="46">
        <v>1104</v>
      </c>
      <c r="G149" s="46">
        <v>92</v>
      </c>
      <c r="H149" s="46">
        <f t="shared" si="30"/>
        <v>1196</v>
      </c>
      <c r="I149" s="47">
        <f t="shared" si="31"/>
        <v>1315.6000000000001</v>
      </c>
      <c r="J149" s="46">
        <f t="shared" ref="J149:J152" si="39">J148</f>
        <v>43340</v>
      </c>
      <c r="K149" s="60">
        <f t="shared" si="32"/>
        <v>51834640</v>
      </c>
      <c r="L149" s="60">
        <f t="shared" si="35"/>
        <v>55981411.200000003</v>
      </c>
      <c r="M149" s="61">
        <f t="shared" si="33"/>
        <v>116500</v>
      </c>
      <c r="N149" s="60">
        <f t="shared" si="36"/>
        <v>322000</v>
      </c>
      <c r="O149" s="9"/>
      <c r="P149" s="2"/>
      <c r="Q149" s="2"/>
    </row>
    <row r="150" spans="1:17" ht="16.5" x14ac:dyDescent="0.3">
      <c r="A150" s="46">
        <v>149</v>
      </c>
      <c r="B150" s="46">
        <v>2805</v>
      </c>
      <c r="C150" s="46">
        <v>25</v>
      </c>
      <c r="D150" s="46">
        <v>28</v>
      </c>
      <c r="E150" s="46" t="s">
        <v>26</v>
      </c>
      <c r="F150" s="46">
        <v>799</v>
      </c>
      <c r="G150" s="46">
        <v>83</v>
      </c>
      <c r="H150" s="46">
        <f t="shared" si="30"/>
        <v>882</v>
      </c>
      <c r="I150" s="47">
        <f t="shared" si="31"/>
        <v>970.2</v>
      </c>
      <c r="J150" s="46">
        <f t="shared" si="39"/>
        <v>43340</v>
      </c>
      <c r="K150" s="60">
        <f t="shared" si="32"/>
        <v>38225880</v>
      </c>
      <c r="L150" s="60">
        <f t="shared" si="35"/>
        <v>41283950.400000006</v>
      </c>
      <c r="M150" s="61">
        <f t="shared" si="33"/>
        <v>86000</v>
      </c>
      <c r="N150" s="60">
        <f t="shared" si="36"/>
        <v>290500</v>
      </c>
      <c r="O150" s="9"/>
      <c r="P150" s="2"/>
      <c r="Q150" s="2"/>
    </row>
    <row r="151" spans="1:17" ht="16.5" x14ac:dyDescent="0.3">
      <c r="A151" s="46">
        <v>150</v>
      </c>
      <c r="B151" s="46">
        <v>2806</v>
      </c>
      <c r="C151" s="46">
        <v>25</v>
      </c>
      <c r="D151" s="46">
        <v>28</v>
      </c>
      <c r="E151" s="46" t="s">
        <v>26</v>
      </c>
      <c r="F151" s="46">
        <v>799</v>
      </c>
      <c r="G151" s="46">
        <v>83</v>
      </c>
      <c r="H151" s="46">
        <f t="shared" si="30"/>
        <v>882</v>
      </c>
      <c r="I151" s="47">
        <f t="shared" si="31"/>
        <v>970.2</v>
      </c>
      <c r="J151" s="46">
        <f t="shared" si="39"/>
        <v>43340</v>
      </c>
      <c r="K151" s="60">
        <f t="shared" si="32"/>
        <v>38225880</v>
      </c>
      <c r="L151" s="60">
        <f t="shared" si="35"/>
        <v>41283950.400000006</v>
      </c>
      <c r="M151" s="61">
        <f t="shared" si="33"/>
        <v>86000</v>
      </c>
      <c r="N151" s="60">
        <f t="shared" si="36"/>
        <v>290500</v>
      </c>
      <c r="O151" s="9"/>
      <c r="P151" s="2"/>
      <c r="Q151" s="2"/>
    </row>
    <row r="152" spans="1:17" ht="16.5" x14ac:dyDescent="0.3">
      <c r="A152" s="46">
        <v>151</v>
      </c>
      <c r="B152" s="46">
        <v>2807</v>
      </c>
      <c r="C152" s="46">
        <v>25</v>
      </c>
      <c r="D152" s="46">
        <v>28</v>
      </c>
      <c r="E152" s="46" t="s">
        <v>25</v>
      </c>
      <c r="F152" s="46">
        <v>1104</v>
      </c>
      <c r="G152" s="46">
        <v>92</v>
      </c>
      <c r="H152" s="46">
        <f t="shared" si="30"/>
        <v>1196</v>
      </c>
      <c r="I152" s="47">
        <f t="shared" si="31"/>
        <v>1315.6000000000001</v>
      </c>
      <c r="J152" s="46">
        <f t="shared" si="39"/>
        <v>43340</v>
      </c>
      <c r="K152" s="60">
        <f t="shared" si="32"/>
        <v>51834640</v>
      </c>
      <c r="L152" s="60">
        <f t="shared" si="35"/>
        <v>55981411.200000003</v>
      </c>
      <c r="M152" s="61">
        <f t="shared" si="33"/>
        <v>116500</v>
      </c>
      <c r="N152" s="60">
        <f t="shared" si="36"/>
        <v>322000</v>
      </c>
      <c r="O152" s="9"/>
      <c r="P152" s="2"/>
      <c r="Q152" s="2"/>
    </row>
    <row r="153" spans="1:17" ht="16.5" x14ac:dyDescent="0.3">
      <c r="A153" s="46">
        <v>152</v>
      </c>
      <c r="B153" s="46">
        <v>2901</v>
      </c>
      <c r="C153" s="46">
        <v>26</v>
      </c>
      <c r="D153" s="46">
        <v>29</v>
      </c>
      <c r="E153" s="46" t="s">
        <v>25</v>
      </c>
      <c r="F153" s="46">
        <v>1409</v>
      </c>
      <c r="G153" s="46">
        <v>102</v>
      </c>
      <c r="H153" s="46">
        <f t="shared" si="30"/>
        <v>1511</v>
      </c>
      <c r="I153" s="47">
        <f t="shared" si="31"/>
        <v>1662.1000000000001</v>
      </c>
      <c r="J153" s="46">
        <f>J152+80</f>
        <v>43420</v>
      </c>
      <c r="K153" s="60">
        <f t="shared" si="32"/>
        <v>65607620</v>
      </c>
      <c r="L153" s="60">
        <f t="shared" si="35"/>
        <v>70856229.600000009</v>
      </c>
      <c r="M153" s="61">
        <f t="shared" si="33"/>
        <v>147500</v>
      </c>
      <c r="N153" s="60">
        <f t="shared" si="36"/>
        <v>357000</v>
      </c>
      <c r="O153" s="9"/>
      <c r="P153" s="2"/>
      <c r="Q153" s="2"/>
    </row>
    <row r="154" spans="1:17" ht="16.5" x14ac:dyDescent="0.3">
      <c r="A154" s="46">
        <v>153</v>
      </c>
      <c r="B154" s="46">
        <v>2902</v>
      </c>
      <c r="C154" s="46">
        <v>26</v>
      </c>
      <c r="D154" s="46">
        <v>29</v>
      </c>
      <c r="E154" s="46" t="s">
        <v>26</v>
      </c>
      <c r="F154" s="46">
        <v>888</v>
      </c>
      <c r="G154" s="46">
        <v>91</v>
      </c>
      <c r="H154" s="46">
        <f t="shared" si="30"/>
        <v>979</v>
      </c>
      <c r="I154" s="47">
        <f t="shared" si="31"/>
        <v>1076.9000000000001</v>
      </c>
      <c r="J154" s="46">
        <f t="shared" ref="J154:J159" si="40">J153</f>
        <v>43420</v>
      </c>
      <c r="K154" s="60">
        <f t="shared" si="32"/>
        <v>42508180</v>
      </c>
      <c r="L154" s="60">
        <f t="shared" si="35"/>
        <v>45908834.400000006</v>
      </c>
      <c r="M154" s="61">
        <f t="shared" si="33"/>
        <v>95500</v>
      </c>
      <c r="N154" s="60">
        <f t="shared" si="36"/>
        <v>318500</v>
      </c>
      <c r="O154" s="9"/>
      <c r="P154" s="2"/>
      <c r="Q154" s="2"/>
    </row>
    <row r="155" spans="1:17" ht="16.5" x14ac:dyDescent="0.3">
      <c r="A155" s="46">
        <v>154</v>
      </c>
      <c r="B155" s="46">
        <v>2903</v>
      </c>
      <c r="C155" s="46">
        <v>26</v>
      </c>
      <c r="D155" s="46">
        <v>29</v>
      </c>
      <c r="E155" s="46" t="s">
        <v>25</v>
      </c>
      <c r="F155" s="46">
        <v>1416</v>
      </c>
      <c r="G155" s="46">
        <v>141</v>
      </c>
      <c r="H155" s="46">
        <f t="shared" si="30"/>
        <v>1557</v>
      </c>
      <c r="I155" s="47">
        <f t="shared" si="31"/>
        <v>1712.7</v>
      </c>
      <c r="J155" s="46">
        <f t="shared" si="40"/>
        <v>43420</v>
      </c>
      <c r="K155" s="60">
        <f t="shared" si="32"/>
        <v>67604940</v>
      </c>
      <c r="L155" s="60">
        <f t="shared" si="35"/>
        <v>73013335.200000003</v>
      </c>
      <c r="M155" s="61">
        <f t="shared" si="33"/>
        <v>152000</v>
      </c>
      <c r="N155" s="60">
        <f t="shared" si="36"/>
        <v>493500</v>
      </c>
      <c r="O155" s="9"/>
      <c r="P155" s="2"/>
      <c r="Q155" s="2"/>
    </row>
    <row r="156" spans="1:17" ht="16.5" x14ac:dyDescent="0.3">
      <c r="A156" s="46">
        <v>155</v>
      </c>
      <c r="B156" s="46">
        <v>2904</v>
      </c>
      <c r="C156" s="46">
        <v>26</v>
      </c>
      <c r="D156" s="46">
        <v>29</v>
      </c>
      <c r="E156" s="46" t="s">
        <v>25</v>
      </c>
      <c r="F156" s="46">
        <v>1104</v>
      </c>
      <c r="G156" s="46">
        <v>92</v>
      </c>
      <c r="H156" s="46">
        <f t="shared" si="30"/>
        <v>1196</v>
      </c>
      <c r="I156" s="47">
        <f t="shared" si="31"/>
        <v>1315.6000000000001</v>
      </c>
      <c r="J156" s="46">
        <f t="shared" si="40"/>
        <v>43420</v>
      </c>
      <c r="K156" s="60">
        <f t="shared" si="32"/>
        <v>51930320</v>
      </c>
      <c r="L156" s="60">
        <f t="shared" si="35"/>
        <v>56084745.600000001</v>
      </c>
      <c r="M156" s="61">
        <f t="shared" si="33"/>
        <v>117000</v>
      </c>
      <c r="N156" s="60">
        <f t="shared" si="36"/>
        <v>322000</v>
      </c>
      <c r="O156" s="9"/>
      <c r="P156" s="2"/>
      <c r="Q156" s="2"/>
    </row>
    <row r="157" spans="1:17" ht="16.5" x14ac:dyDescent="0.3">
      <c r="A157" s="46">
        <v>156</v>
      </c>
      <c r="B157" s="46">
        <v>2905</v>
      </c>
      <c r="C157" s="46">
        <v>26</v>
      </c>
      <c r="D157" s="46">
        <v>29</v>
      </c>
      <c r="E157" s="46" t="s">
        <v>26</v>
      </c>
      <c r="F157" s="46">
        <v>799</v>
      </c>
      <c r="G157" s="46">
        <v>83</v>
      </c>
      <c r="H157" s="46">
        <f t="shared" si="30"/>
        <v>882</v>
      </c>
      <c r="I157" s="47">
        <f t="shared" si="31"/>
        <v>970.2</v>
      </c>
      <c r="J157" s="46">
        <f t="shared" si="40"/>
        <v>43420</v>
      </c>
      <c r="K157" s="60">
        <f t="shared" si="32"/>
        <v>38296440</v>
      </c>
      <c r="L157" s="60">
        <f t="shared" si="35"/>
        <v>41360155.200000003</v>
      </c>
      <c r="M157" s="61">
        <f t="shared" si="33"/>
        <v>86000</v>
      </c>
      <c r="N157" s="60">
        <f t="shared" si="36"/>
        <v>290500</v>
      </c>
      <c r="O157" s="9"/>
      <c r="P157" s="2"/>
      <c r="Q157" s="2"/>
    </row>
    <row r="158" spans="1:17" ht="16.5" x14ac:dyDescent="0.3">
      <c r="A158" s="46">
        <v>157</v>
      </c>
      <c r="B158" s="46">
        <v>2906</v>
      </c>
      <c r="C158" s="46">
        <v>26</v>
      </c>
      <c r="D158" s="46">
        <v>29</v>
      </c>
      <c r="E158" s="46" t="s">
        <v>26</v>
      </c>
      <c r="F158" s="46">
        <v>799</v>
      </c>
      <c r="G158" s="46">
        <v>83</v>
      </c>
      <c r="H158" s="46">
        <f t="shared" si="30"/>
        <v>882</v>
      </c>
      <c r="I158" s="47">
        <f t="shared" si="31"/>
        <v>970.2</v>
      </c>
      <c r="J158" s="46">
        <f t="shared" si="40"/>
        <v>43420</v>
      </c>
      <c r="K158" s="60">
        <f t="shared" si="32"/>
        <v>38296440</v>
      </c>
      <c r="L158" s="60">
        <f t="shared" si="35"/>
        <v>41360155.200000003</v>
      </c>
      <c r="M158" s="61">
        <f t="shared" si="33"/>
        <v>86000</v>
      </c>
      <c r="N158" s="60">
        <f t="shared" si="36"/>
        <v>290500</v>
      </c>
      <c r="O158" s="9"/>
      <c r="P158" s="2"/>
      <c r="Q158" s="2"/>
    </row>
    <row r="159" spans="1:17" ht="16.5" x14ac:dyDescent="0.3">
      <c r="A159" s="46">
        <v>158</v>
      </c>
      <c r="B159" s="46">
        <v>2907</v>
      </c>
      <c r="C159" s="46">
        <v>26</v>
      </c>
      <c r="D159" s="46">
        <v>29</v>
      </c>
      <c r="E159" s="46" t="s">
        <v>25</v>
      </c>
      <c r="F159" s="46">
        <v>1104</v>
      </c>
      <c r="G159" s="46">
        <v>92</v>
      </c>
      <c r="H159" s="46">
        <f t="shared" si="30"/>
        <v>1196</v>
      </c>
      <c r="I159" s="47">
        <f t="shared" si="31"/>
        <v>1315.6000000000001</v>
      </c>
      <c r="J159" s="46">
        <f t="shared" si="40"/>
        <v>43420</v>
      </c>
      <c r="K159" s="60">
        <f t="shared" si="32"/>
        <v>51930320</v>
      </c>
      <c r="L159" s="60">
        <f t="shared" si="35"/>
        <v>56084745.600000001</v>
      </c>
      <c r="M159" s="61">
        <f t="shared" si="33"/>
        <v>117000</v>
      </c>
      <c r="N159" s="60">
        <f t="shared" si="36"/>
        <v>322000</v>
      </c>
      <c r="O159" s="9"/>
      <c r="P159" s="2"/>
      <c r="Q159" s="2"/>
    </row>
    <row r="160" spans="1:17" ht="16.5" x14ac:dyDescent="0.3">
      <c r="A160" s="46">
        <v>159</v>
      </c>
      <c r="B160" s="46">
        <v>3001</v>
      </c>
      <c r="C160" s="46">
        <v>27</v>
      </c>
      <c r="D160" s="46">
        <v>30</v>
      </c>
      <c r="E160" s="46" t="s">
        <v>25</v>
      </c>
      <c r="F160" s="46">
        <v>1409</v>
      </c>
      <c r="G160" s="46">
        <v>102</v>
      </c>
      <c r="H160" s="46">
        <f t="shared" si="30"/>
        <v>1511</v>
      </c>
      <c r="I160" s="47">
        <f t="shared" si="31"/>
        <v>1662.1000000000001</v>
      </c>
      <c r="J160" s="46">
        <f>J159+80</f>
        <v>43500</v>
      </c>
      <c r="K160" s="60">
        <f t="shared" si="32"/>
        <v>65728500</v>
      </c>
      <c r="L160" s="60">
        <f t="shared" si="35"/>
        <v>70986780</v>
      </c>
      <c r="M160" s="61">
        <f t="shared" si="33"/>
        <v>148000</v>
      </c>
      <c r="N160" s="60">
        <f t="shared" si="36"/>
        <v>357000</v>
      </c>
      <c r="O160" s="9"/>
      <c r="P160" s="2"/>
      <c r="Q160" s="2"/>
    </row>
    <row r="161" spans="1:17" ht="16.5" x14ac:dyDescent="0.3">
      <c r="A161" s="46">
        <v>160</v>
      </c>
      <c r="B161" s="46">
        <v>3002</v>
      </c>
      <c r="C161" s="46">
        <v>27</v>
      </c>
      <c r="D161" s="46">
        <v>30</v>
      </c>
      <c r="E161" s="46" t="s">
        <v>26</v>
      </c>
      <c r="F161" s="46">
        <v>888</v>
      </c>
      <c r="G161" s="46">
        <v>91</v>
      </c>
      <c r="H161" s="46">
        <f t="shared" si="30"/>
        <v>979</v>
      </c>
      <c r="I161" s="47">
        <f t="shared" si="31"/>
        <v>1076.9000000000001</v>
      </c>
      <c r="J161" s="46">
        <f t="shared" ref="J161:J166" si="41">J160</f>
        <v>43500</v>
      </c>
      <c r="K161" s="60">
        <f t="shared" si="32"/>
        <v>42586500</v>
      </c>
      <c r="L161" s="60">
        <f t="shared" si="35"/>
        <v>45993420</v>
      </c>
      <c r="M161" s="61">
        <f t="shared" si="33"/>
        <v>96000</v>
      </c>
      <c r="N161" s="60">
        <f t="shared" si="36"/>
        <v>318500</v>
      </c>
      <c r="O161" s="9"/>
      <c r="P161" s="2"/>
      <c r="Q161" s="2"/>
    </row>
    <row r="162" spans="1:17" ht="16.5" x14ac:dyDescent="0.3">
      <c r="A162" s="46">
        <v>161</v>
      </c>
      <c r="B162" s="46">
        <v>3003</v>
      </c>
      <c r="C162" s="46">
        <v>27</v>
      </c>
      <c r="D162" s="46">
        <v>30</v>
      </c>
      <c r="E162" s="46" t="s">
        <v>25</v>
      </c>
      <c r="F162" s="46">
        <v>1412</v>
      </c>
      <c r="G162" s="46">
        <v>100</v>
      </c>
      <c r="H162" s="46">
        <f t="shared" si="30"/>
        <v>1512</v>
      </c>
      <c r="I162" s="47">
        <f t="shared" si="31"/>
        <v>1663.2</v>
      </c>
      <c r="J162" s="46">
        <f t="shared" si="41"/>
        <v>43500</v>
      </c>
      <c r="K162" s="60">
        <f t="shared" si="32"/>
        <v>65772000</v>
      </c>
      <c r="L162" s="60">
        <f t="shared" si="35"/>
        <v>71033760</v>
      </c>
      <c r="M162" s="61">
        <f t="shared" si="33"/>
        <v>148000</v>
      </c>
      <c r="N162" s="60">
        <f t="shared" si="36"/>
        <v>350000</v>
      </c>
      <c r="O162" s="9"/>
      <c r="P162" s="2"/>
      <c r="Q162" s="2"/>
    </row>
    <row r="163" spans="1:17" ht="16.5" x14ac:dyDescent="0.3">
      <c r="A163" s="46">
        <v>162</v>
      </c>
      <c r="B163" s="46">
        <v>3004</v>
      </c>
      <c r="C163" s="46">
        <v>27</v>
      </c>
      <c r="D163" s="46">
        <v>30</v>
      </c>
      <c r="E163" s="46" t="s">
        <v>25</v>
      </c>
      <c r="F163" s="46">
        <v>1104</v>
      </c>
      <c r="G163" s="46">
        <v>92</v>
      </c>
      <c r="H163" s="46">
        <f t="shared" si="30"/>
        <v>1196</v>
      </c>
      <c r="I163" s="47">
        <f t="shared" si="31"/>
        <v>1315.6000000000001</v>
      </c>
      <c r="J163" s="46">
        <f t="shared" si="41"/>
        <v>43500</v>
      </c>
      <c r="K163" s="60">
        <f t="shared" si="32"/>
        <v>52026000</v>
      </c>
      <c r="L163" s="60">
        <f t="shared" si="35"/>
        <v>56188080</v>
      </c>
      <c r="M163" s="61">
        <f t="shared" si="33"/>
        <v>117000</v>
      </c>
      <c r="N163" s="60">
        <f t="shared" si="36"/>
        <v>322000</v>
      </c>
      <c r="O163" s="9"/>
      <c r="P163" s="2"/>
      <c r="Q163" s="2"/>
    </row>
    <row r="164" spans="1:17" ht="16.5" x14ac:dyDescent="0.3">
      <c r="A164" s="46">
        <v>163</v>
      </c>
      <c r="B164" s="46">
        <v>3005</v>
      </c>
      <c r="C164" s="46">
        <v>27</v>
      </c>
      <c r="D164" s="46">
        <v>30</v>
      </c>
      <c r="E164" s="46" t="s">
        <v>26</v>
      </c>
      <c r="F164" s="46">
        <v>799</v>
      </c>
      <c r="G164" s="46">
        <v>83</v>
      </c>
      <c r="H164" s="46">
        <f t="shared" si="30"/>
        <v>882</v>
      </c>
      <c r="I164" s="47">
        <f t="shared" si="31"/>
        <v>970.2</v>
      </c>
      <c r="J164" s="46">
        <f t="shared" si="41"/>
        <v>43500</v>
      </c>
      <c r="K164" s="60">
        <f t="shared" si="32"/>
        <v>38367000</v>
      </c>
      <c r="L164" s="60">
        <f t="shared" si="35"/>
        <v>41436360</v>
      </c>
      <c r="M164" s="61">
        <f t="shared" si="33"/>
        <v>86500</v>
      </c>
      <c r="N164" s="60">
        <f t="shared" si="36"/>
        <v>290500</v>
      </c>
      <c r="O164" s="9"/>
      <c r="P164" s="2"/>
      <c r="Q164" s="2"/>
    </row>
    <row r="165" spans="1:17" ht="16.5" x14ac:dyDescent="0.3">
      <c r="A165" s="46">
        <v>164</v>
      </c>
      <c r="B165" s="46">
        <v>3006</v>
      </c>
      <c r="C165" s="46">
        <v>27</v>
      </c>
      <c r="D165" s="46">
        <v>30</v>
      </c>
      <c r="E165" s="46" t="s">
        <v>26</v>
      </c>
      <c r="F165" s="46">
        <v>799</v>
      </c>
      <c r="G165" s="46">
        <v>83</v>
      </c>
      <c r="H165" s="46">
        <f t="shared" si="30"/>
        <v>882</v>
      </c>
      <c r="I165" s="47">
        <f t="shared" si="31"/>
        <v>970.2</v>
      </c>
      <c r="J165" s="46">
        <f t="shared" si="41"/>
        <v>43500</v>
      </c>
      <c r="K165" s="60">
        <f t="shared" si="32"/>
        <v>38367000</v>
      </c>
      <c r="L165" s="60">
        <f t="shared" si="35"/>
        <v>41436360</v>
      </c>
      <c r="M165" s="61">
        <f t="shared" si="33"/>
        <v>86500</v>
      </c>
      <c r="N165" s="60">
        <f t="shared" si="36"/>
        <v>290500</v>
      </c>
      <c r="O165" s="9"/>
      <c r="P165" s="2"/>
      <c r="Q165" s="2"/>
    </row>
    <row r="166" spans="1:17" ht="16.5" x14ac:dyDescent="0.3">
      <c r="A166" s="46">
        <v>165</v>
      </c>
      <c r="B166" s="46">
        <v>3007</v>
      </c>
      <c r="C166" s="46">
        <v>27</v>
      </c>
      <c r="D166" s="46">
        <v>30</v>
      </c>
      <c r="E166" s="46" t="s">
        <v>25</v>
      </c>
      <c r="F166" s="46">
        <v>1104</v>
      </c>
      <c r="G166" s="46">
        <v>92</v>
      </c>
      <c r="H166" s="46">
        <f t="shared" si="30"/>
        <v>1196</v>
      </c>
      <c r="I166" s="47">
        <f t="shared" si="31"/>
        <v>1315.6000000000001</v>
      </c>
      <c r="J166" s="46">
        <f t="shared" si="41"/>
        <v>43500</v>
      </c>
      <c r="K166" s="60">
        <f t="shared" si="32"/>
        <v>52026000</v>
      </c>
      <c r="L166" s="60">
        <f t="shared" si="35"/>
        <v>56188080</v>
      </c>
      <c r="M166" s="61">
        <f t="shared" si="33"/>
        <v>117000</v>
      </c>
      <c r="N166" s="60">
        <f t="shared" si="36"/>
        <v>322000</v>
      </c>
      <c r="O166" s="9"/>
      <c r="P166" s="2"/>
      <c r="Q166" s="2"/>
    </row>
    <row r="167" spans="1:17" ht="16.5" x14ac:dyDescent="0.3">
      <c r="A167" s="46">
        <v>166</v>
      </c>
      <c r="B167" s="46">
        <v>3101</v>
      </c>
      <c r="C167" s="46">
        <v>28</v>
      </c>
      <c r="D167" s="46">
        <v>31</v>
      </c>
      <c r="E167" s="46" t="s">
        <v>25</v>
      </c>
      <c r="F167" s="46">
        <v>1409</v>
      </c>
      <c r="G167" s="46">
        <v>102</v>
      </c>
      <c r="H167" s="46">
        <f t="shared" si="30"/>
        <v>1511</v>
      </c>
      <c r="I167" s="47">
        <f t="shared" si="31"/>
        <v>1662.1000000000001</v>
      </c>
      <c r="J167" s="46">
        <f>J166+80</f>
        <v>43580</v>
      </c>
      <c r="K167" s="60">
        <f t="shared" si="32"/>
        <v>65849380</v>
      </c>
      <c r="L167" s="60">
        <f t="shared" si="35"/>
        <v>71117330.400000006</v>
      </c>
      <c r="M167" s="61">
        <f t="shared" si="33"/>
        <v>148000</v>
      </c>
      <c r="N167" s="60">
        <f t="shared" si="36"/>
        <v>357000</v>
      </c>
      <c r="O167" s="9"/>
      <c r="P167" s="2"/>
      <c r="Q167" s="2"/>
    </row>
    <row r="168" spans="1:17" ht="16.5" x14ac:dyDescent="0.3">
      <c r="A168" s="46">
        <v>167</v>
      </c>
      <c r="B168" s="46">
        <v>3102</v>
      </c>
      <c r="C168" s="46">
        <v>28</v>
      </c>
      <c r="D168" s="46">
        <v>31</v>
      </c>
      <c r="E168" s="46" t="s">
        <v>26</v>
      </c>
      <c r="F168" s="46">
        <v>888</v>
      </c>
      <c r="G168" s="46">
        <v>91</v>
      </c>
      <c r="H168" s="46">
        <f t="shared" si="30"/>
        <v>979</v>
      </c>
      <c r="I168" s="47">
        <f t="shared" si="31"/>
        <v>1076.9000000000001</v>
      </c>
      <c r="J168" s="46">
        <f t="shared" ref="J168:J173" si="42">J167</f>
        <v>43580</v>
      </c>
      <c r="K168" s="60">
        <f t="shared" si="32"/>
        <v>42664820</v>
      </c>
      <c r="L168" s="60">
        <f t="shared" si="35"/>
        <v>46078005.600000001</v>
      </c>
      <c r="M168" s="61">
        <f t="shared" si="33"/>
        <v>96000</v>
      </c>
      <c r="N168" s="60">
        <f t="shared" si="36"/>
        <v>318500</v>
      </c>
      <c r="O168" s="9"/>
      <c r="P168" s="2"/>
      <c r="Q168" s="2"/>
    </row>
    <row r="169" spans="1:17" ht="16.5" x14ac:dyDescent="0.3">
      <c r="A169" s="46">
        <v>168</v>
      </c>
      <c r="B169" s="46">
        <v>3103</v>
      </c>
      <c r="C169" s="46">
        <v>28</v>
      </c>
      <c r="D169" s="46">
        <v>31</v>
      </c>
      <c r="E169" s="46" t="s">
        <v>25</v>
      </c>
      <c r="F169" s="46">
        <v>1412</v>
      </c>
      <c r="G169" s="46">
        <v>100</v>
      </c>
      <c r="H169" s="46">
        <f t="shared" si="30"/>
        <v>1512</v>
      </c>
      <c r="I169" s="47">
        <f t="shared" si="31"/>
        <v>1663.2</v>
      </c>
      <c r="J169" s="46">
        <f t="shared" si="42"/>
        <v>43580</v>
      </c>
      <c r="K169" s="60">
        <f t="shared" si="32"/>
        <v>65892960</v>
      </c>
      <c r="L169" s="60">
        <f t="shared" si="35"/>
        <v>71164396.800000012</v>
      </c>
      <c r="M169" s="61">
        <f t="shared" si="33"/>
        <v>148500</v>
      </c>
      <c r="N169" s="60">
        <f t="shared" si="36"/>
        <v>350000</v>
      </c>
      <c r="O169" s="9"/>
      <c r="P169" s="2"/>
      <c r="Q169" s="2"/>
    </row>
    <row r="170" spans="1:17" ht="16.5" x14ac:dyDescent="0.3">
      <c r="A170" s="46">
        <v>169</v>
      </c>
      <c r="B170" s="46">
        <v>3104</v>
      </c>
      <c r="C170" s="46">
        <v>28</v>
      </c>
      <c r="D170" s="46">
        <v>31</v>
      </c>
      <c r="E170" s="46" t="s">
        <v>25</v>
      </c>
      <c r="F170" s="46">
        <v>1104</v>
      </c>
      <c r="G170" s="46">
        <v>92</v>
      </c>
      <c r="H170" s="46">
        <f t="shared" si="30"/>
        <v>1196</v>
      </c>
      <c r="I170" s="47">
        <f t="shared" si="31"/>
        <v>1315.6000000000001</v>
      </c>
      <c r="J170" s="46">
        <f t="shared" si="42"/>
        <v>43580</v>
      </c>
      <c r="K170" s="60">
        <f t="shared" si="32"/>
        <v>52121680</v>
      </c>
      <c r="L170" s="60">
        <f t="shared" si="35"/>
        <v>56291414.400000006</v>
      </c>
      <c r="M170" s="61">
        <f t="shared" si="33"/>
        <v>117500</v>
      </c>
      <c r="N170" s="60">
        <f t="shared" si="36"/>
        <v>322000</v>
      </c>
      <c r="O170" s="9"/>
      <c r="P170" s="2"/>
      <c r="Q170" s="2"/>
    </row>
    <row r="171" spans="1:17" ht="16.5" x14ac:dyDescent="0.3">
      <c r="A171" s="46">
        <v>170</v>
      </c>
      <c r="B171" s="46">
        <v>3105</v>
      </c>
      <c r="C171" s="46">
        <v>28</v>
      </c>
      <c r="D171" s="46">
        <v>31</v>
      </c>
      <c r="E171" s="46" t="s">
        <v>26</v>
      </c>
      <c r="F171" s="46">
        <v>799</v>
      </c>
      <c r="G171" s="46">
        <v>83</v>
      </c>
      <c r="H171" s="46">
        <f t="shared" si="30"/>
        <v>882</v>
      </c>
      <c r="I171" s="47">
        <f t="shared" si="31"/>
        <v>970.2</v>
      </c>
      <c r="J171" s="46">
        <f t="shared" si="42"/>
        <v>43580</v>
      </c>
      <c r="K171" s="60">
        <f t="shared" si="32"/>
        <v>38437560</v>
      </c>
      <c r="L171" s="60">
        <f t="shared" si="35"/>
        <v>41512564.800000004</v>
      </c>
      <c r="M171" s="61">
        <f t="shared" si="33"/>
        <v>86500</v>
      </c>
      <c r="N171" s="60">
        <f t="shared" si="36"/>
        <v>290500</v>
      </c>
      <c r="O171" s="9"/>
      <c r="P171" s="2"/>
      <c r="Q171" s="2"/>
    </row>
    <row r="172" spans="1:17" ht="16.5" x14ac:dyDescent="0.3">
      <c r="A172" s="46">
        <v>171</v>
      </c>
      <c r="B172" s="46">
        <v>3106</v>
      </c>
      <c r="C172" s="46">
        <v>28</v>
      </c>
      <c r="D172" s="46">
        <v>31</v>
      </c>
      <c r="E172" s="46" t="s">
        <v>26</v>
      </c>
      <c r="F172" s="46">
        <v>799</v>
      </c>
      <c r="G172" s="46">
        <v>83</v>
      </c>
      <c r="H172" s="46">
        <f t="shared" si="30"/>
        <v>882</v>
      </c>
      <c r="I172" s="47">
        <f t="shared" si="31"/>
        <v>970.2</v>
      </c>
      <c r="J172" s="46">
        <f t="shared" si="42"/>
        <v>43580</v>
      </c>
      <c r="K172" s="60">
        <f t="shared" si="32"/>
        <v>38437560</v>
      </c>
      <c r="L172" s="60">
        <f t="shared" si="35"/>
        <v>41512564.800000004</v>
      </c>
      <c r="M172" s="61">
        <f t="shared" si="33"/>
        <v>86500</v>
      </c>
      <c r="N172" s="60">
        <f t="shared" si="36"/>
        <v>290500</v>
      </c>
      <c r="O172" s="9"/>
      <c r="P172" s="2"/>
      <c r="Q172" s="2"/>
    </row>
    <row r="173" spans="1:17" ht="16.5" x14ac:dyDescent="0.3">
      <c r="A173" s="46">
        <v>172</v>
      </c>
      <c r="B173" s="46">
        <v>3107</v>
      </c>
      <c r="C173" s="46">
        <v>28</v>
      </c>
      <c r="D173" s="46">
        <v>31</v>
      </c>
      <c r="E173" s="46" t="s">
        <v>25</v>
      </c>
      <c r="F173" s="46">
        <v>1104</v>
      </c>
      <c r="G173" s="46">
        <v>92</v>
      </c>
      <c r="H173" s="46">
        <f t="shared" si="30"/>
        <v>1196</v>
      </c>
      <c r="I173" s="47">
        <f t="shared" si="31"/>
        <v>1315.6000000000001</v>
      </c>
      <c r="J173" s="46">
        <f t="shared" si="42"/>
        <v>43580</v>
      </c>
      <c r="K173" s="60">
        <f t="shared" si="32"/>
        <v>52121680</v>
      </c>
      <c r="L173" s="60">
        <f t="shared" si="35"/>
        <v>56291414.400000006</v>
      </c>
      <c r="M173" s="61">
        <f t="shared" si="33"/>
        <v>117500</v>
      </c>
      <c r="N173" s="60">
        <f t="shared" si="36"/>
        <v>322000</v>
      </c>
      <c r="O173" s="9"/>
      <c r="P173" s="2"/>
      <c r="Q173" s="2"/>
    </row>
    <row r="174" spans="1:17" ht="16.5" x14ac:dyDescent="0.3">
      <c r="A174" s="46">
        <v>173</v>
      </c>
      <c r="B174" s="46">
        <v>3201</v>
      </c>
      <c r="C174" s="46">
        <v>29</v>
      </c>
      <c r="D174" s="46">
        <v>32</v>
      </c>
      <c r="E174" s="46" t="s">
        <v>25</v>
      </c>
      <c r="F174" s="46">
        <v>1409</v>
      </c>
      <c r="G174" s="46">
        <v>102</v>
      </c>
      <c r="H174" s="46">
        <f t="shared" si="30"/>
        <v>1511</v>
      </c>
      <c r="I174" s="47">
        <f t="shared" si="31"/>
        <v>1662.1000000000001</v>
      </c>
      <c r="J174" s="46">
        <f>J173+80</f>
        <v>43660</v>
      </c>
      <c r="K174" s="60">
        <f t="shared" si="32"/>
        <v>65970260</v>
      </c>
      <c r="L174" s="60">
        <f t="shared" si="35"/>
        <v>71247880.800000012</v>
      </c>
      <c r="M174" s="61">
        <f t="shared" si="33"/>
        <v>148500</v>
      </c>
      <c r="N174" s="60">
        <f t="shared" si="36"/>
        <v>357000</v>
      </c>
      <c r="O174" s="9"/>
      <c r="P174" s="2"/>
      <c r="Q174" s="2"/>
    </row>
    <row r="175" spans="1:17" ht="16.5" x14ac:dyDescent="0.3">
      <c r="A175" s="46">
        <v>174</v>
      </c>
      <c r="B175" s="46">
        <v>3202</v>
      </c>
      <c r="C175" s="46">
        <v>29</v>
      </c>
      <c r="D175" s="46">
        <v>32</v>
      </c>
      <c r="E175" s="46" t="s">
        <v>26</v>
      </c>
      <c r="F175" s="46">
        <v>888</v>
      </c>
      <c r="G175" s="46">
        <v>91</v>
      </c>
      <c r="H175" s="46">
        <f t="shared" si="30"/>
        <v>979</v>
      </c>
      <c r="I175" s="47">
        <f t="shared" si="31"/>
        <v>1076.9000000000001</v>
      </c>
      <c r="J175" s="46">
        <f t="shared" ref="J175:J180" si="43">J174</f>
        <v>43660</v>
      </c>
      <c r="K175" s="60">
        <f t="shared" si="32"/>
        <v>42743140</v>
      </c>
      <c r="L175" s="60">
        <f t="shared" si="35"/>
        <v>46162591.200000003</v>
      </c>
      <c r="M175" s="61">
        <f t="shared" si="33"/>
        <v>96000</v>
      </c>
      <c r="N175" s="60">
        <f t="shared" si="36"/>
        <v>318500</v>
      </c>
      <c r="O175" s="9"/>
      <c r="P175" s="2"/>
      <c r="Q175" s="2"/>
    </row>
    <row r="176" spans="1:17" ht="16.5" x14ac:dyDescent="0.3">
      <c r="A176" s="46">
        <v>175</v>
      </c>
      <c r="B176" s="46">
        <v>3203</v>
      </c>
      <c r="C176" s="46">
        <v>29</v>
      </c>
      <c r="D176" s="46">
        <v>32</v>
      </c>
      <c r="E176" s="46" t="s">
        <v>25</v>
      </c>
      <c r="F176" s="46">
        <v>1412</v>
      </c>
      <c r="G176" s="46">
        <v>100</v>
      </c>
      <c r="H176" s="46">
        <f t="shared" si="30"/>
        <v>1512</v>
      </c>
      <c r="I176" s="47">
        <f t="shared" si="31"/>
        <v>1663.2</v>
      </c>
      <c r="J176" s="46">
        <f t="shared" si="43"/>
        <v>43660</v>
      </c>
      <c r="K176" s="60">
        <f t="shared" si="32"/>
        <v>66013920</v>
      </c>
      <c r="L176" s="60">
        <f t="shared" si="35"/>
        <v>71295033.600000009</v>
      </c>
      <c r="M176" s="61">
        <f t="shared" si="33"/>
        <v>148500</v>
      </c>
      <c r="N176" s="60">
        <f t="shared" si="36"/>
        <v>350000</v>
      </c>
      <c r="O176" s="9"/>
      <c r="P176" s="2"/>
      <c r="Q176" s="2"/>
    </row>
    <row r="177" spans="1:17" ht="16.5" x14ac:dyDescent="0.3">
      <c r="A177" s="46">
        <v>176</v>
      </c>
      <c r="B177" s="46">
        <v>3204</v>
      </c>
      <c r="C177" s="46">
        <v>29</v>
      </c>
      <c r="D177" s="46">
        <v>32</v>
      </c>
      <c r="E177" s="46" t="s">
        <v>25</v>
      </c>
      <c r="F177" s="46">
        <v>1104</v>
      </c>
      <c r="G177" s="46">
        <v>92</v>
      </c>
      <c r="H177" s="46">
        <f t="shared" si="30"/>
        <v>1196</v>
      </c>
      <c r="I177" s="47">
        <f t="shared" si="31"/>
        <v>1315.6000000000001</v>
      </c>
      <c r="J177" s="46">
        <f t="shared" si="43"/>
        <v>43660</v>
      </c>
      <c r="K177" s="60">
        <f t="shared" si="32"/>
        <v>52217360</v>
      </c>
      <c r="L177" s="60">
        <f t="shared" si="35"/>
        <v>56394748.800000004</v>
      </c>
      <c r="M177" s="61">
        <f t="shared" si="33"/>
        <v>117500</v>
      </c>
      <c r="N177" s="60">
        <f t="shared" si="36"/>
        <v>322000</v>
      </c>
      <c r="O177" s="9"/>
      <c r="P177" s="2"/>
      <c r="Q177" s="2"/>
    </row>
    <row r="178" spans="1:17" ht="16.5" x14ac:dyDescent="0.3">
      <c r="A178" s="46">
        <v>177</v>
      </c>
      <c r="B178" s="46">
        <v>3205</v>
      </c>
      <c r="C178" s="46">
        <v>29</v>
      </c>
      <c r="D178" s="46">
        <v>32</v>
      </c>
      <c r="E178" s="46" t="s">
        <v>26</v>
      </c>
      <c r="F178" s="46">
        <v>799</v>
      </c>
      <c r="G178" s="46">
        <v>83</v>
      </c>
      <c r="H178" s="46">
        <f t="shared" si="30"/>
        <v>882</v>
      </c>
      <c r="I178" s="47">
        <f t="shared" si="31"/>
        <v>970.2</v>
      </c>
      <c r="J178" s="46">
        <f t="shared" si="43"/>
        <v>43660</v>
      </c>
      <c r="K178" s="60">
        <f t="shared" si="32"/>
        <v>38508120</v>
      </c>
      <c r="L178" s="60">
        <f t="shared" si="35"/>
        <v>41588769.600000001</v>
      </c>
      <c r="M178" s="61">
        <f t="shared" si="33"/>
        <v>86500</v>
      </c>
      <c r="N178" s="60">
        <f t="shared" si="36"/>
        <v>290500</v>
      </c>
      <c r="O178" s="9"/>
      <c r="P178" s="2"/>
      <c r="Q178" s="2"/>
    </row>
    <row r="179" spans="1:17" ht="16.5" x14ac:dyDescent="0.3">
      <c r="A179" s="46">
        <v>178</v>
      </c>
      <c r="B179" s="46">
        <v>3206</v>
      </c>
      <c r="C179" s="46">
        <v>29</v>
      </c>
      <c r="D179" s="46">
        <v>32</v>
      </c>
      <c r="E179" s="46" t="s">
        <v>26</v>
      </c>
      <c r="F179" s="46">
        <v>799</v>
      </c>
      <c r="G179" s="46">
        <v>83</v>
      </c>
      <c r="H179" s="46">
        <f t="shared" si="30"/>
        <v>882</v>
      </c>
      <c r="I179" s="47">
        <f t="shared" si="31"/>
        <v>970.2</v>
      </c>
      <c r="J179" s="46">
        <f t="shared" si="43"/>
        <v>43660</v>
      </c>
      <c r="K179" s="60">
        <f t="shared" si="32"/>
        <v>38508120</v>
      </c>
      <c r="L179" s="60">
        <f t="shared" si="35"/>
        <v>41588769.600000001</v>
      </c>
      <c r="M179" s="61">
        <f t="shared" si="33"/>
        <v>86500</v>
      </c>
      <c r="N179" s="60">
        <f t="shared" si="36"/>
        <v>290500</v>
      </c>
      <c r="O179" s="9"/>
      <c r="P179" s="2"/>
      <c r="Q179" s="2"/>
    </row>
    <row r="180" spans="1:17" ht="16.5" x14ac:dyDescent="0.3">
      <c r="A180" s="46">
        <v>179</v>
      </c>
      <c r="B180" s="46">
        <v>3207</v>
      </c>
      <c r="C180" s="46">
        <v>29</v>
      </c>
      <c r="D180" s="46">
        <v>32</v>
      </c>
      <c r="E180" s="46" t="s">
        <v>25</v>
      </c>
      <c r="F180" s="46">
        <v>1104</v>
      </c>
      <c r="G180" s="46">
        <v>92</v>
      </c>
      <c r="H180" s="46">
        <f t="shared" si="30"/>
        <v>1196</v>
      </c>
      <c r="I180" s="47">
        <f t="shared" si="31"/>
        <v>1315.6000000000001</v>
      </c>
      <c r="J180" s="46">
        <f t="shared" si="43"/>
        <v>43660</v>
      </c>
      <c r="K180" s="60">
        <f t="shared" si="32"/>
        <v>52217360</v>
      </c>
      <c r="L180" s="60">
        <f t="shared" si="35"/>
        <v>56394748.800000004</v>
      </c>
      <c r="M180" s="61">
        <f t="shared" si="33"/>
        <v>117500</v>
      </c>
      <c r="N180" s="60">
        <f t="shared" si="36"/>
        <v>322000</v>
      </c>
      <c r="O180" s="9"/>
      <c r="P180" s="2"/>
      <c r="Q180" s="2"/>
    </row>
    <row r="181" spans="1:17" ht="16.5" x14ac:dyDescent="0.3">
      <c r="A181" s="46">
        <v>180</v>
      </c>
      <c r="B181" s="46">
        <v>3301</v>
      </c>
      <c r="C181" s="46">
        <v>30</v>
      </c>
      <c r="D181" s="46">
        <v>33</v>
      </c>
      <c r="E181" s="46" t="s">
        <v>25</v>
      </c>
      <c r="F181" s="46">
        <v>1409</v>
      </c>
      <c r="G181" s="46">
        <v>102</v>
      </c>
      <c r="H181" s="46">
        <f t="shared" si="30"/>
        <v>1511</v>
      </c>
      <c r="I181" s="47">
        <f t="shared" si="31"/>
        <v>1662.1000000000001</v>
      </c>
      <c r="J181" s="46">
        <f>J180+80</f>
        <v>43740</v>
      </c>
      <c r="K181" s="60">
        <f t="shared" si="32"/>
        <v>66091140</v>
      </c>
      <c r="L181" s="60">
        <f t="shared" si="35"/>
        <v>71378431.200000003</v>
      </c>
      <c r="M181" s="61">
        <f t="shared" si="33"/>
        <v>148500</v>
      </c>
      <c r="N181" s="60">
        <f t="shared" si="36"/>
        <v>357000</v>
      </c>
      <c r="O181" s="9"/>
      <c r="P181" s="2"/>
      <c r="Q181" s="2"/>
    </row>
    <row r="182" spans="1:17" ht="16.5" x14ac:dyDescent="0.3">
      <c r="A182" s="46">
        <v>181</v>
      </c>
      <c r="B182" s="46">
        <v>3302</v>
      </c>
      <c r="C182" s="46">
        <v>30</v>
      </c>
      <c r="D182" s="46">
        <v>33</v>
      </c>
      <c r="E182" s="46" t="s">
        <v>26</v>
      </c>
      <c r="F182" s="46">
        <v>888</v>
      </c>
      <c r="G182" s="46">
        <v>91</v>
      </c>
      <c r="H182" s="46">
        <f t="shared" si="30"/>
        <v>979</v>
      </c>
      <c r="I182" s="47">
        <f t="shared" si="31"/>
        <v>1076.9000000000001</v>
      </c>
      <c r="J182" s="46">
        <f t="shared" ref="J182:J187" si="44">J181</f>
        <v>43740</v>
      </c>
      <c r="K182" s="60">
        <f t="shared" si="32"/>
        <v>42821460</v>
      </c>
      <c r="L182" s="60">
        <f t="shared" si="35"/>
        <v>46247176.800000004</v>
      </c>
      <c r="M182" s="61">
        <f t="shared" si="33"/>
        <v>96500</v>
      </c>
      <c r="N182" s="60">
        <f t="shared" si="36"/>
        <v>318500</v>
      </c>
      <c r="O182" s="9"/>
      <c r="P182" s="4">
        <v>63640850</v>
      </c>
      <c r="Q182" s="2">
        <f>P182/H182</f>
        <v>65005.975485188967</v>
      </c>
    </row>
    <row r="183" spans="1:17" ht="16.5" x14ac:dyDescent="0.3">
      <c r="A183" s="46">
        <v>182</v>
      </c>
      <c r="B183" s="46">
        <v>3303</v>
      </c>
      <c r="C183" s="46">
        <v>30</v>
      </c>
      <c r="D183" s="46">
        <v>33</v>
      </c>
      <c r="E183" s="46" t="s">
        <v>25</v>
      </c>
      <c r="F183" s="46">
        <v>1416</v>
      </c>
      <c r="G183" s="46">
        <v>141</v>
      </c>
      <c r="H183" s="46">
        <f t="shared" si="30"/>
        <v>1557</v>
      </c>
      <c r="I183" s="47">
        <f t="shared" si="31"/>
        <v>1712.7</v>
      </c>
      <c r="J183" s="46">
        <f t="shared" si="44"/>
        <v>43740</v>
      </c>
      <c r="K183" s="60">
        <f t="shared" si="32"/>
        <v>68103180</v>
      </c>
      <c r="L183" s="60">
        <f t="shared" si="35"/>
        <v>73551434.400000006</v>
      </c>
      <c r="M183" s="61">
        <f t="shared" si="33"/>
        <v>153000</v>
      </c>
      <c r="N183" s="60">
        <f t="shared" si="36"/>
        <v>493500</v>
      </c>
      <c r="O183" s="9"/>
      <c r="P183" s="2"/>
      <c r="Q183" s="2"/>
    </row>
    <row r="184" spans="1:17" ht="16.5" x14ac:dyDescent="0.3">
      <c r="A184" s="46">
        <v>183</v>
      </c>
      <c r="B184" s="46">
        <v>3304</v>
      </c>
      <c r="C184" s="46">
        <v>30</v>
      </c>
      <c r="D184" s="46">
        <v>33</v>
      </c>
      <c r="E184" s="46" t="s">
        <v>25</v>
      </c>
      <c r="F184" s="46">
        <v>1104</v>
      </c>
      <c r="G184" s="46">
        <v>92</v>
      </c>
      <c r="H184" s="46">
        <f t="shared" si="30"/>
        <v>1196</v>
      </c>
      <c r="I184" s="47">
        <f t="shared" si="31"/>
        <v>1315.6000000000001</v>
      </c>
      <c r="J184" s="46">
        <f t="shared" si="44"/>
        <v>43740</v>
      </c>
      <c r="K184" s="60">
        <f t="shared" si="32"/>
        <v>52313040</v>
      </c>
      <c r="L184" s="60">
        <f t="shared" si="35"/>
        <v>56498083.200000003</v>
      </c>
      <c r="M184" s="61">
        <f t="shared" si="33"/>
        <v>117500</v>
      </c>
      <c r="N184" s="60">
        <f t="shared" si="36"/>
        <v>322000</v>
      </c>
      <c r="O184" s="9"/>
      <c r="P184" s="2"/>
      <c r="Q184" s="2"/>
    </row>
    <row r="185" spans="1:17" ht="16.5" x14ac:dyDescent="0.3">
      <c r="A185" s="46">
        <v>184</v>
      </c>
      <c r="B185" s="46">
        <v>3305</v>
      </c>
      <c r="C185" s="46">
        <v>30</v>
      </c>
      <c r="D185" s="46">
        <v>33</v>
      </c>
      <c r="E185" s="46" t="s">
        <v>26</v>
      </c>
      <c r="F185" s="46">
        <v>799</v>
      </c>
      <c r="G185" s="46">
        <v>83</v>
      </c>
      <c r="H185" s="46">
        <f t="shared" si="30"/>
        <v>882</v>
      </c>
      <c r="I185" s="47">
        <f t="shared" si="31"/>
        <v>970.2</v>
      </c>
      <c r="J185" s="46">
        <f t="shared" si="44"/>
        <v>43740</v>
      </c>
      <c r="K185" s="60">
        <f t="shared" si="32"/>
        <v>38578680</v>
      </c>
      <c r="L185" s="60">
        <f t="shared" si="35"/>
        <v>41664974.400000006</v>
      </c>
      <c r="M185" s="61">
        <f t="shared" si="33"/>
        <v>87000</v>
      </c>
      <c r="N185" s="60">
        <f t="shared" si="36"/>
        <v>290500</v>
      </c>
      <c r="O185" s="9"/>
      <c r="P185" s="2"/>
      <c r="Q185" s="2"/>
    </row>
    <row r="186" spans="1:17" ht="16.5" x14ac:dyDescent="0.3">
      <c r="A186" s="46">
        <v>185</v>
      </c>
      <c r="B186" s="46">
        <v>3306</v>
      </c>
      <c r="C186" s="46">
        <v>30</v>
      </c>
      <c r="D186" s="46">
        <v>33</v>
      </c>
      <c r="E186" s="46" t="s">
        <v>26</v>
      </c>
      <c r="F186" s="46">
        <v>799</v>
      </c>
      <c r="G186" s="46">
        <v>83</v>
      </c>
      <c r="H186" s="46">
        <f t="shared" si="30"/>
        <v>882</v>
      </c>
      <c r="I186" s="47">
        <f t="shared" si="31"/>
        <v>970.2</v>
      </c>
      <c r="J186" s="46">
        <f t="shared" si="44"/>
        <v>43740</v>
      </c>
      <c r="K186" s="60">
        <f t="shared" si="32"/>
        <v>38578680</v>
      </c>
      <c r="L186" s="60">
        <f t="shared" si="35"/>
        <v>41664974.400000006</v>
      </c>
      <c r="M186" s="61">
        <f t="shared" si="33"/>
        <v>87000</v>
      </c>
      <c r="N186" s="60">
        <f t="shared" si="36"/>
        <v>290500</v>
      </c>
      <c r="O186" s="9"/>
      <c r="P186" s="2"/>
      <c r="Q186" s="2"/>
    </row>
    <row r="187" spans="1:17" ht="16.5" x14ac:dyDescent="0.3">
      <c r="A187" s="46">
        <v>186</v>
      </c>
      <c r="B187" s="46">
        <v>3307</v>
      </c>
      <c r="C187" s="46">
        <v>30</v>
      </c>
      <c r="D187" s="46">
        <v>33</v>
      </c>
      <c r="E187" s="46" t="s">
        <v>25</v>
      </c>
      <c r="F187" s="46">
        <v>1104</v>
      </c>
      <c r="G187" s="46">
        <v>92</v>
      </c>
      <c r="H187" s="46">
        <f t="shared" si="30"/>
        <v>1196</v>
      </c>
      <c r="I187" s="47">
        <f t="shared" si="31"/>
        <v>1315.6000000000001</v>
      </c>
      <c r="J187" s="46">
        <f t="shared" si="44"/>
        <v>43740</v>
      </c>
      <c r="K187" s="60">
        <f t="shared" si="32"/>
        <v>52313040</v>
      </c>
      <c r="L187" s="60">
        <f t="shared" si="35"/>
        <v>56498083.200000003</v>
      </c>
      <c r="M187" s="61">
        <f t="shared" si="33"/>
        <v>117500</v>
      </c>
      <c r="N187" s="60">
        <f t="shared" si="36"/>
        <v>322000</v>
      </c>
      <c r="O187" s="9"/>
      <c r="P187" s="2"/>
      <c r="Q187" s="2"/>
    </row>
    <row r="188" spans="1:17" ht="16.5" x14ac:dyDescent="0.3">
      <c r="A188" s="46">
        <v>187</v>
      </c>
      <c r="B188" s="46">
        <v>3401</v>
      </c>
      <c r="C188" s="46">
        <v>31</v>
      </c>
      <c r="D188" s="46">
        <v>34</v>
      </c>
      <c r="E188" s="46" t="s">
        <v>25</v>
      </c>
      <c r="F188" s="46">
        <v>1409</v>
      </c>
      <c r="G188" s="46">
        <v>102</v>
      </c>
      <c r="H188" s="46">
        <f t="shared" si="30"/>
        <v>1511</v>
      </c>
      <c r="I188" s="47">
        <f t="shared" si="31"/>
        <v>1662.1000000000001</v>
      </c>
      <c r="J188" s="46">
        <f>J187+80</f>
        <v>43820</v>
      </c>
      <c r="K188" s="60">
        <f t="shared" si="32"/>
        <v>66212020</v>
      </c>
      <c r="L188" s="60">
        <f t="shared" si="35"/>
        <v>71508981.600000009</v>
      </c>
      <c r="M188" s="61">
        <f t="shared" si="33"/>
        <v>149000</v>
      </c>
      <c r="N188" s="60">
        <f t="shared" si="36"/>
        <v>357000</v>
      </c>
      <c r="O188" s="9"/>
      <c r="P188" s="2"/>
      <c r="Q188" s="2"/>
    </row>
    <row r="189" spans="1:17" ht="16.5" x14ac:dyDescent="0.3">
      <c r="A189" s="46">
        <v>188</v>
      </c>
      <c r="B189" s="46">
        <v>3402</v>
      </c>
      <c r="C189" s="46">
        <v>31</v>
      </c>
      <c r="D189" s="46">
        <v>34</v>
      </c>
      <c r="E189" s="46" t="s">
        <v>26</v>
      </c>
      <c r="F189" s="46">
        <v>888</v>
      </c>
      <c r="G189" s="46">
        <v>91</v>
      </c>
      <c r="H189" s="46">
        <f t="shared" ref="H189:H232" si="45">F189+G189</f>
        <v>979</v>
      </c>
      <c r="I189" s="47">
        <f t="shared" ref="I189:I232" si="46">H189*1.1</f>
        <v>1076.9000000000001</v>
      </c>
      <c r="J189" s="46">
        <f t="shared" ref="J189:J194" si="47">J188</f>
        <v>43820</v>
      </c>
      <c r="K189" s="60">
        <f t="shared" ref="K189:K232" si="48">H189*J189</f>
        <v>42899780</v>
      </c>
      <c r="L189" s="60">
        <f t="shared" si="35"/>
        <v>46331762.400000006</v>
      </c>
      <c r="M189" s="61">
        <f t="shared" ref="M189:M232" si="49">MROUND((L189*0.025/12),500)</f>
        <v>96500</v>
      </c>
      <c r="N189" s="60">
        <f t="shared" si="36"/>
        <v>318500</v>
      </c>
      <c r="O189" s="9"/>
      <c r="P189" s="2"/>
      <c r="Q189" s="2"/>
    </row>
    <row r="190" spans="1:17" ht="16.5" x14ac:dyDescent="0.3">
      <c r="A190" s="46">
        <v>189</v>
      </c>
      <c r="B190" s="46">
        <v>3403</v>
      </c>
      <c r="C190" s="46">
        <v>31</v>
      </c>
      <c r="D190" s="46">
        <v>34</v>
      </c>
      <c r="E190" s="46" t="s">
        <v>25</v>
      </c>
      <c r="F190" s="46">
        <v>1412</v>
      </c>
      <c r="G190" s="46">
        <v>100</v>
      </c>
      <c r="H190" s="46">
        <f t="shared" si="45"/>
        <v>1512</v>
      </c>
      <c r="I190" s="47">
        <f t="shared" si="46"/>
        <v>1663.2</v>
      </c>
      <c r="J190" s="46">
        <f t="shared" si="47"/>
        <v>43820</v>
      </c>
      <c r="K190" s="60">
        <f t="shared" si="48"/>
        <v>66255840</v>
      </c>
      <c r="L190" s="60">
        <f t="shared" si="35"/>
        <v>71556307.200000003</v>
      </c>
      <c r="M190" s="61">
        <f t="shared" si="49"/>
        <v>149000</v>
      </c>
      <c r="N190" s="60">
        <f t="shared" si="36"/>
        <v>350000</v>
      </c>
      <c r="O190" s="9"/>
      <c r="P190" s="2"/>
      <c r="Q190" s="2"/>
    </row>
    <row r="191" spans="1:17" ht="16.5" x14ac:dyDescent="0.3">
      <c r="A191" s="46">
        <v>190</v>
      </c>
      <c r="B191" s="46">
        <v>3404</v>
      </c>
      <c r="C191" s="46">
        <v>31</v>
      </c>
      <c r="D191" s="46">
        <v>34</v>
      </c>
      <c r="E191" s="46" t="s">
        <v>25</v>
      </c>
      <c r="F191" s="46">
        <v>1104</v>
      </c>
      <c r="G191" s="46">
        <v>92</v>
      </c>
      <c r="H191" s="46">
        <f t="shared" si="45"/>
        <v>1196</v>
      </c>
      <c r="I191" s="47">
        <f t="shared" si="46"/>
        <v>1315.6000000000001</v>
      </c>
      <c r="J191" s="46">
        <f t="shared" si="47"/>
        <v>43820</v>
      </c>
      <c r="K191" s="60">
        <f t="shared" si="48"/>
        <v>52408720</v>
      </c>
      <c r="L191" s="60">
        <f t="shared" si="35"/>
        <v>56601417.600000001</v>
      </c>
      <c r="M191" s="61">
        <f t="shared" si="49"/>
        <v>118000</v>
      </c>
      <c r="N191" s="60">
        <f t="shared" si="36"/>
        <v>322000</v>
      </c>
      <c r="O191" s="9"/>
      <c r="P191" s="2"/>
      <c r="Q191" s="2"/>
    </row>
    <row r="192" spans="1:17" ht="16.5" x14ac:dyDescent="0.3">
      <c r="A192" s="46">
        <v>191</v>
      </c>
      <c r="B192" s="46">
        <v>3405</v>
      </c>
      <c r="C192" s="46">
        <v>31</v>
      </c>
      <c r="D192" s="46">
        <v>34</v>
      </c>
      <c r="E192" s="46" t="s">
        <v>26</v>
      </c>
      <c r="F192" s="46">
        <v>799</v>
      </c>
      <c r="G192" s="46">
        <v>83</v>
      </c>
      <c r="H192" s="46">
        <f t="shared" si="45"/>
        <v>882</v>
      </c>
      <c r="I192" s="47">
        <f t="shared" si="46"/>
        <v>970.2</v>
      </c>
      <c r="J192" s="46">
        <f t="shared" si="47"/>
        <v>43820</v>
      </c>
      <c r="K192" s="60">
        <f t="shared" si="48"/>
        <v>38649240</v>
      </c>
      <c r="L192" s="60">
        <f t="shared" si="35"/>
        <v>41741179.200000003</v>
      </c>
      <c r="M192" s="61">
        <f t="shared" si="49"/>
        <v>87000</v>
      </c>
      <c r="N192" s="60">
        <f t="shared" si="36"/>
        <v>290500</v>
      </c>
      <c r="O192" s="9"/>
      <c r="P192" s="2"/>
      <c r="Q192" s="2"/>
    </row>
    <row r="193" spans="1:17" ht="16.5" x14ac:dyDescent="0.3">
      <c r="A193" s="46">
        <v>192</v>
      </c>
      <c r="B193" s="46">
        <v>3406</v>
      </c>
      <c r="C193" s="46">
        <v>31</v>
      </c>
      <c r="D193" s="46">
        <v>34</v>
      </c>
      <c r="E193" s="46" t="s">
        <v>26</v>
      </c>
      <c r="F193" s="46">
        <v>799</v>
      </c>
      <c r="G193" s="46">
        <v>83</v>
      </c>
      <c r="H193" s="46">
        <f t="shared" si="45"/>
        <v>882</v>
      </c>
      <c r="I193" s="47">
        <f t="shared" si="46"/>
        <v>970.2</v>
      </c>
      <c r="J193" s="46">
        <f t="shared" si="47"/>
        <v>43820</v>
      </c>
      <c r="K193" s="60">
        <f t="shared" si="48"/>
        <v>38649240</v>
      </c>
      <c r="L193" s="60">
        <f t="shared" si="35"/>
        <v>41741179.200000003</v>
      </c>
      <c r="M193" s="61">
        <f t="shared" si="49"/>
        <v>87000</v>
      </c>
      <c r="N193" s="60">
        <f t="shared" si="36"/>
        <v>290500</v>
      </c>
      <c r="O193" s="9"/>
      <c r="P193" s="2"/>
      <c r="Q193" s="2"/>
    </row>
    <row r="194" spans="1:17" ht="16.5" x14ac:dyDescent="0.3">
      <c r="A194" s="46">
        <v>193</v>
      </c>
      <c r="B194" s="46">
        <v>3407</v>
      </c>
      <c r="C194" s="46">
        <v>31</v>
      </c>
      <c r="D194" s="46">
        <v>34</v>
      </c>
      <c r="E194" s="46" t="s">
        <v>25</v>
      </c>
      <c r="F194" s="46">
        <v>1104</v>
      </c>
      <c r="G194" s="46">
        <v>92</v>
      </c>
      <c r="H194" s="46">
        <f t="shared" si="45"/>
        <v>1196</v>
      </c>
      <c r="I194" s="47">
        <f t="shared" si="46"/>
        <v>1315.6000000000001</v>
      </c>
      <c r="J194" s="46">
        <f t="shared" si="47"/>
        <v>43820</v>
      </c>
      <c r="K194" s="60">
        <f t="shared" si="48"/>
        <v>52408720</v>
      </c>
      <c r="L194" s="60">
        <f t="shared" si="35"/>
        <v>56601417.600000001</v>
      </c>
      <c r="M194" s="61">
        <f t="shared" si="49"/>
        <v>118000</v>
      </c>
      <c r="N194" s="60">
        <f t="shared" si="36"/>
        <v>322000</v>
      </c>
      <c r="O194" s="9"/>
      <c r="P194" s="2"/>
      <c r="Q194" s="2"/>
    </row>
    <row r="195" spans="1:17" ht="16.5" x14ac:dyDescent="0.3">
      <c r="A195" s="46">
        <v>194</v>
      </c>
      <c r="B195" s="46">
        <v>3503</v>
      </c>
      <c r="C195" s="46">
        <v>32</v>
      </c>
      <c r="D195" s="46">
        <v>35</v>
      </c>
      <c r="E195" s="46" t="s">
        <v>25</v>
      </c>
      <c r="F195" s="46">
        <v>1412</v>
      </c>
      <c r="G195" s="46">
        <v>100</v>
      </c>
      <c r="H195" s="46">
        <f t="shared" si="45"/>
        <v>1512</v>
      </c>
      <c r="I195" s="47">
        <f t="shared" si="46"/>
        <v>1663.2</v>
      </c>
      <c r="J195" s="46">
        <f>J194+80</f>
        <v>43900</v>
      </c>
      <c r="K195" s="60">
        <f t="shared" si="48"/>
        <v>66376800</v>
      </c>
      <c r="L195" s="60">
        <f t="shared" ref="L195:L232" si="50">K195*1.08</f>
        <v>71686944</v>
      </c>
      <c r="M195" s="61">
        <f t="shared" si="49"/>
        <v>149500</v>
      </c>
      <c r="N195" s="60">
        <f t="shared" ref="N195:N232" si="51">G195*3500</f>
        <v>350000</v>
      </c>
      <c r="O195" s="9"/>
      <c r="P195" s="2"/>
      <c r="Q195" s="2"/>
    </row>
    <row r="196" spans="1:17" ht="16.5" x14ac:dyDescent="0.3">
      <c r="A196" s="46">
        <v>195</v>
      </c>
      <c r="B196" s="46">
        <v>3504</v>
      </c>
      <c r="C196" s="46">
        <v>32</v>
      </c>
      <c r="D196" s="46">
        <v>35</v>
      </c>
      <c r="E196" s="46" t="s">
        <v>25</v>
      </c>
      <c r="F196" s="46">
        <v>1104</v>
      </c>
      <c r="G196" s="46">
        <v>92</v>
      </c>
      <c r="H196" s="46">
        <f t="shared" si="45"/>
        <v>1196</v>
      </c>
      <c r="I196" s="47">
        <f t="shared" si="46"/>
        <v>1315.6000000000001</v>
      </c>
      <c r="J196" s="46">
        <f t="shared" ref="J196:J199" si="52">J195</f>
        <v>43900</v>
      </c>
      <c r="K196" s="60">
        <f t="shared" si="48"/>
        <v>52504400</v>
      </c>
      <c r="L196" s="60">
        <f t="shared" si="50"/>
        <v>56704752.000000007</v>
      </c>
      <c r="M196" s="61">
        <f t="shared" si="49"/>
        <v>118000</v>
      </c>
      <c r="N196" s="60">
        <f t="shared" si="51"/>
        <v>322000</v>
      </c>
      <c r="O196" s="9"/>
      <c r="P196" s="2"/>
      <c r="Q196" s="2"/>
    </row>
    <row r="197" spans="1:17" ht="16.5" x14ac:dyDescent="0.3">
      <c r="A197" s="46">
        <v>196</v>
      </c>
      <c r="B197" s="46">
        <v>3505</v>
      </c>
      <c r="C197" s="46">
        <v>32</v>
      </c>
      <c r="D197" s="46">
        <v>35</v>
      </c>
      <c r="E197" s="46" t="s">
        <v>26</v>
      </c>
      <c r="F197" s="46">
        <v>799</v>
      </c>
      <c r="G197" s="46">
        <v>83</v>
      </c>
      <c r="H197" s="46">
        <f t="shared" si="45"/>
        <v>882</v>
      </c>
      <c r="I197" s="47">
        <f t="shared" si="46"/>
        <v>970.2</v>
      </c>
      <c r="J197" s="46">
        <f t="shared" si="52"/>
        <v>43900</v>
      </c>
      <c r="K197" s="60">
        <f t="shared" si="48"/>
        <v>38719800</v>
      </c>
      <c r="L197" s="60">
        <f t="shared" si="50"/>
        <v>41817384</v>
      </c>
      <c r="M197" s="61">
        <f t="shared" si="49"/>
        <v>87000</v>
      </c>
      <c r="N197" s="60">
        <f t="shared" si="51"/>
        <v>290500</v>
      </c>
      <c r="O197" s="9"/>
      <c r="P197" s="2"/>
      <c r="Q197" s="2"/>
    </row>
    <row r="198" spans="1:17" ht="16.5" x14ac:dyDescent="0.3">
      <c r="A198" s="46">
        <v>197</v>
      </c>
      <c r="B198" s="46">
        <v>3506</v>
      </c>
      <c r="C198" s="46">
        <v>32</v>
      </c>
      <c r="D198" s="46">
        <v>35</v>
      </c>
      <c r="E198" s="46" t="s">
        <v>26</v>
      </c>
      <c r="F198" s="46">
        <v>799</v>
      </c>
      <c r="G198" s="46">
        <v>83</v>
      </c>
      <c r="H198" s="46">
        <f t="shared" si="45"/>
        <v>882</v>
      </c>
      <c r="I198" s="47">
        <f t="shared" si="46"/>
        <v>970.2</v>
      </c>
      <c r="J198" s="46">
        <f t="shared" si="52"/>
        <v>43900</v>
      </c>
      <c r="K198" s="60">
        <f t="shared" si="48"/>
        <v>38719800</v>
      </c>
      <c r="L198" s="60">
        <f t="shared" si="50"/>
        <v>41817384</v>
      </c>
      <c r="M198" s="61">
        <f t="shared" si="49"/>
        <v>87000</v>
      </c>
      <c r="N198" s="60">
        <f t="shared" si="51"/>
        <v>290500</v>
      </c>
      <c r="O198" s="9"/>
      <c r="P198" s="2"/>
      <c r="Q198" s="2"/>
    </row>
    <row r="199" spans="1:17" ht="16.5" x14ac:dyDescent="0.3">
      <c r="A199" s="46">
        <v>198</v>
      </c>
      <c r="B199" s="46">
        <v>3507</v>
      </c>
      <c r="C199" s="46">
        <v>32</v>
      </c>
      <c r="D199" s="46">
        <v>35</v>
      </c>
      <c r="E199" s="46" t="s">
        <v>25</v>
      </c>
      <c r="F199" s="46">
        <v>1104</v>
      </c>
      <c r="G199" s="46">
        <v>92</v>
      </c>
      <c r="H199" s="46">
        <f t="shared" si="45"/>
        <v>1196</v>
      </c>
      <c r="I199" s="47">
        <f t="shared" si="46"/>
        <v>1315.6000000000001</v>
      </c>
      <c r="J199" s="46">
        <f t="shared" si="52"/>
        <v>43900</v>
      </c>
      <c r="K199" s="60">
        <f t="shared" si="48"/>
        <v>52504400</v>
      </c>
      <c r="L199" s="60">
        <f t="shared" si="50"/>
        <v>56704752.000000007</v>
      </c>
      <c r="M199" s="61">
        <f t="shared" si="49"/>
        <v>118000</v>
      </c>
      <c r="N199" s="60">
        <f t="shared" si="51"/>
        <v>322000</v>
      </c>
      <c r="O199" s="9"/>
      <c r="P199" s="2"/>
      <c r="Q199" s="2"/>
    </row>
    <row r="200" spans="1:17" ht="16.5" x14ac:dyDescent="0.3">
      <c r="A200" s="46">
        <v>199</v>
      </c>
      <c r="B200" s="46">
        <v>3601</v>
      </c>
      <c r="C200" s="46">
        <v>33</v>
      </c>
      <c r="D200" s="46">
        <v>36</v>
      </c>
      <c r="E200" s="46" t="s">
        <v>25</v>
      </c>
      <c r="F200" s="46">
        <v>1409</v>
      </c>
      <c r="G200" s="46">
        <v>102</v>
      </c>
      <c r="H200" s="46">
        <f t="shared" si="45"/>
        <v>1511</v>
      </c>
      <c r="I200" s="47">
        <f t="shared" si="46"/>
        <v>1662.1000000000001</v>
      </c>
      <c r="J200" s="46">
        <f>J199+80</f>
        <v>43980</v>
      </c>
      <c r="K200" s="60">
        <f t="shared" si="48"/>
        <v>66453780</v>
      </c>
      <c r="L200" s="60">
        <f t="shared" si="50"/>
        <v>71770082.400000006</v>
      </c>
      <c r="M200" s="61">
        <f t="shared" si="49"/>
        <v>149500</v>
      </c>
      <c r="N200" s="60">
        <f t="shared" si="51"/>
        <v>357000</v>
      </c>
      <c r="O200" s="9"/>
      <c r="P200" s="2"/>
      <c r="Q200" s="2"/>
    </row>
    <row r="201" spans="1:17" ht="16.5" x14ac:dyDescent="0.3">
      <c r="A201" s="46">
        <v>200</v>
      </c>
      <c r="B201" s="46">
        <v>3602</v>
      </c>
      <c r="C201" s="46">
        <v>33</v>
      </c>
      <c r="D201" s="46">
        <v>36</v>
      </c>
      <c r="E201" s="46" t="s">
        <v>26</v>
      </c>
      <c r="F201" s="46">
        <v>888</v>
      </c>
      <c r="G201" s="46">
        <v>91</v>
      </c>
      <c r="H201" s="46">
        <f t="shared" si="45"/>
        <v>979</v>
      </c>
      <c r="I201" s="47">
        <f t="shared" si="46"/>
        <v>1076.9000000000001</v>
      </c>
      <c r="J201" s="46">
        <f t="shared" ref="J201:J206" si="53">J200</f>
        <v>43980</v>
      </c>
      <c r="K201" s="60">
        <f t="shared" si="48"/>
        <v>43056420</v>
      </c>
      <c r="L201" s="60">
        <f t="shared" si="50"/>
        <v>46500933.600000001</v>
      </c>
      <c r="M201" s="61">
        <f t="shared" si="49"/>
        <v>97000</v>
      </c>
      <c r="N201" s="60">
        <f t="shared" si="51"/>
        <v>318500</v>
      </c>
      <c r="O201" s="9"/>
      <c r="P201" s="2"/>
      <c r="Q201" s="2"/>
    </row>
    <row r="202" spans="1:17" ht="16.5" x14ac:dyDescent="0.3">
      <c r="A202" s="46">
        <v>201</v>
      </c>
      <c r="B202" s="46">
        <v>3603</v>
      </c>
      <c r="C202" s="46">
        <v>33</v>
      </c>
      <c r="D202" s="46">
        <v>36</v>
      </c>
      <c r="E202" s="46" t="s">
        <v>25</v>
      </c>
      <c r="F202" s="46">
        <v>1412</v>
      </c>
      <c r="G202" s="46">
        <v>100</v>
      </c>
      <c r="H202" s="46">
        <f t="shared" si="45"/>
        <v>1512</v>
      </c>
      <c r="I202" s="47">
        <f t="shared" si="46"/>
        <v>1663.2</v>
      </c>
      <c r="J202" s="46">
        <f t="shared" si="53"/>
        <v>43980</v>
      </c>
      <c r="K202" s="60">
        <f t="shared" si="48"/>
        <v>66497760</v>
      </c>
      <c r="L202" s="60">
        <f t="shared" si="50"/>
        <v>71817580.800000012</v>
      </c>
      <c r="M202" s="61">
        <f t="shared" si="49"/>
        <v>149500</v>
      </c>
      <c r="N202" s="60">
        <f t="shared" si="51"/>
        <v>350000</v>
      </c>
      <c r="O202" s="9"/>
      <c r="P202" s="2"/>
      <c r="Q202" s="2"/>
    </row>
    <row r="203" spans="1:17" ht="16.5" x14ac:dyDescent="0.3">
      <c r="A203" s="46">
        <v>202</v>
      </c>
      <c r="B203" s="46">
        <v>3604</v>
      </c>
      <c r="C203" s="46">
        <v>33</v>
      </c>
      <c r="D203" s="46">
        <v>36</v>
      </c>
      <c r="E203" s="46" t="s">
        <v>25</v>
      </c>
      <c r="F203" s="46">
        <v>1104</v>
      </c>
      <c r="G203" s="46">
        <v>92</v>
      </c>
      <c r="H203" s="46">
        <f t="shared" si="45"/>
        <v>1196</v>
      </c>
      <c r="I203" s="47">
        <f t="shared" si="46"/>
        <v>1315.6000000000001</v>
      </c>
      <c r="J203" s="46">
        <f t="shared" si="53"/>
        <v>43980</v>
      </c>
      <c r="K203" s="60">
        <f t="shared" si="48"/>
        <v>52600080</v>
      </c>
      <c r="L203" s="60">
        <f t="shared" si="50"/>
        <v>56808086.400000006</v>
      </c>
      <c r="M203" s="61">
        <f t="shared" si="49"/>
        <v>118500</v>
      </c>
      <c r="N203" s="60">
        <f t="shared" si="51"/>
        <v>322000</v>
      </c>
      <c r="O203" s="9"/>
      <c r="P203" s="2"/>
      <c r="Q203" s="2"/>
    </row>
    <row r="204" spans="1:17" ht="16.5" x14ac:dyDescent="0.3">
      <c r="A204" s="46">
        <v>203</v>
      </c>
      <c r="B204" s="46">
        <v>3605</v>
      </c>
      <c r="C204" s="46">
        <v>33</v>
      </c>
      <c r="D204" s="46">
        <v>36</v>
      </c>
      <c r="E204" s="46" t="s">
        <v>26</v>
      </c>
      <c r="F204" s="46">
        <v>799</v>
      </c>
      <c r="G204" s="46">
        <v>83</v>
      </c>
      <c r="H204" s="46">
        <f t="shared" si="45"/>
        <v>882</v>
      </c>
      <c r="I204" s="47">
        <f t="shared" si="46"/>
        <v>970.2</v>
      </c>
      <c r="J204" s="46">
        <f t="shared" si="53"/>
        <v>43980</v>
      </c>
      <c r="K204" s="60">
        <f t="shared" si="48"/>
        <v>38790360</v>
      </c>
      <c r="L204" s="60">
        <f t="shared" si="50"/>
        <v>41893588.800000004</v>
      </c>
      <c r="M204" s="61">
        <f t="shared" si="49"/>
        <v>87500</v>
      </c>
      <c r="N204" s="60">
        <f t="shared" si="51"/>
        <v>290500</v>
      </c>
      <c r="O204" s="9"/>
      <c r="P204" s="2"/>
      <c r="Q204" s="2"/>
    </row>
    <row r="205" spans="1:17" ht="16.5" x14ac:dyDescent="0.3">
      <c r="A205" s="46">
        <v>204</v>
      </c>
      <c r="B205" s="46">
        <v>3606</v>
      </c>
      <c r="C205" s="46">
        <v>33</v>
      </c>
      <c r="D205" s="46">
        <v>36</v>
      </c>
      <c r="E205" s="46" t="s">
        <v>26</v>
      </c>
      <c r="F205" s="46">
        <v>799</v>
      </c>
      <c r="G205" s="46">
        <v>83</v>
      </c>
      <c r="H205" s="46">
        <f t="shared" si="45"/>
        <v>882</v>
      </c>
      <c r="I205" s="47">
        <f t="shared" si="46"/>
        <v>970.2</v>
      </c>
      <c r="J205" s="46">
        <f t="shared" si="53"/>
        <v>43980</v>
      </c>
      <c r="K205" s="60">
        <f t="shared" si="48"/>
        <v>38790360</v>
      </c>
      <c r="L205" s="60">
        <f t="shared" si="50"/>
        <v>41893588.800000004</v>
      </c>
      <c r="M205" s="61">
        <f t="shared" si="49"/>
        <v>87500</v>
      </c>
      <c r="N205" s="60">
        <f t="shared" si="51"/>
        <v>290500</v>
      </c>
      <c r="O205" s="9"/>
      <c r="P205" s="2"/>
      <c r="Q205" s="2"/>
    </row>
    <row r="206" spans="1:17" ht="16.5" x14ac:dyDescent="0.3">
      <c r="A206" s="46">
        <v>205</v>
      </c>
      <c r="B206" s="46">
        <v>3607</v>
      </c>
      <c r="C206" s="46">
        <v>33</v>
      </c>
      <c r="D206" s="46">
        <v>36</v>
      </c>
      <c r="E206" s="46" t="s">
        <v>25</v>
      </c>
      <c r="F206" s="46">
        <v>1104</v>
      </c>
      <c r="G206" s="46">
        <v>92</v>
      </c>
      <c r="H206" s="46">
        <f t="shared" si="45"/>
        <v>1196</v>
      </c>
      <c r="I206" s="47">
        <f t="shared" si="46"/>
        <v>1315.6000000000001</v>
      </c>
      <c r="J206" s="46">
        <f t="shared" si="53"/>
        <v>43980</v>
      </c>
      <c r="K206" s="60">
        <f t="shared" si="48"/>
        <v>52600080</v>
      </c>
      <c r="L206" s="60">
        <f t="shared" si="50"/>
        <v>56808086.400000006</v>
      </c>
      <c r="M206" s="61">
        <f t="shared" si="49"/>
        <v>118500</v>
      </c>
      <c r="N206" s="60">
        <f t="shared" si="51"/>
        <v>322000</v>
      </c>
      <c r="O206" s="9"/>
      <c r="P206" s="2"/>
      <c r="Q206" s="2"/>
    </row>
    <row r="207" spans="1:17" ht="16.5" x14ac:dyDescent="0.3">
      <c r="A207" s="46">
        <v>206</v>
      </c>
      <c r="B207" s="46">
        <v>3701</v>
      </c>
      <c r="C207" s="46">
        <v>34</v>
      </c>
      <c r="D207" s="46">
        <v>37</v>
      </c>
      <c r="E207" s="46" t="s">
        <v>25</v>
      </c>
      <c r="F207" s="46">
        <v>1409</v>
      </c>
      <c r="G207" s="46">
        <v>102</v>
      </c>
      <c r="H207" s="46">
        <f t="shared" si="45"/>
        <v>1511</v>
      </c>
      <c r="I207" s="47">
        <f t="shared" si="46"/>
        <v>1662.1000000000001</v>
      </c>
      <c r="J207" s="46">
        <f>J206+80</f>
        <v>44060</v>
      </c>
      <c r="K207" s="60">
        <f t="shared" si="48"/>
        <v>66574660</v>
      </c>
      <c r="L207" s="60">
        <f t="shared" si="50"/>
        <v>71900632.800000012</v>
      </c>
      <c r="M207" s="61">
        <f t="shared" si="49"/>
        <v>150000</v>
      </c>
      <c r="N207" s="60">
        <f t="shared" si="51"/>
        <v>357000</v>
      </c>
      <c r="O207" s="9"/>
      <c r="P207" s="2"/>
      <c r="Q207" s="2"/>
    </row>
    <row r="208" spans="1:17" ht="16.5" x14ac:dyDescent="0.3">
      <c r="A208" s="46">
        <v>207</v>
      </c>
      <c r="B208" s="46">
        <v>3702</v>
      </c>
      <c r="C208" s="46">
        <v>34</v>
      </c>
      <c r="D208" s="46">
        <v>37</v>
      </c>
      <c r="E208" s="46" t="s">
        <v>26</v>
      </c>
      <c r="F208" s="46">
        <v>888</v>
      </c>
      <c r="G208" s="46">
        <v>91</v>
      </c>
      <c r="H208" s="46">
        <f t="shared" si="45"/>
        <v>979</v>
      </c>
      <c r="I208" s="47">
        <f t="shared" si="46"/>
        <v>1076.9000000000001</v>
      </c>
      <c r="J208" s="46">
        <f t="shared" ref="J208:J213" si="54">J207</f>
        <v>44060</v>
      </c>
      <c r="K208" s="60">
        <f t="shared" si="48"/>
        <v>43134740</v>
      </c>
      <c r="L208" s="60">
        <f t="shared" si="50"/>
        <v>46585519.200000003</v>
      </c>
      <c r="M208" s="61">
        <f t="shared" si="49"/>
        <v>97000</v>
      </c>
      <c r="N208" s="60">
        <f t="shared" si="51"/>
        <v>318500</v>
      </c>
      <c r="O208" s="9"/>
      <c r="P208" s="2"/>
      <c r="Q208" s="2"/>
    </row>
    <row r="209" spans="1:17" ht="16.5" x14ac:dyDescent="0.3">
      <c r="A209" s="46">
        <v>208</v>
      </c>
      <c r="B209" s="46">
        <v>3703</v>
      </c>
      <c r="C209" s="46">
        <v>34</v>
      </c>
      <c r="D209" s="46">
        <v>37</v>
      </c>
      <c r="E209" s="46" t="s">
        <v>25</v>
      </c>
      <c r="F209" s="46">
        <v>1416</v>
      </c>
      <c r="G209" s="46">
        <v>141</v>
      </c>
      <c r="H209" s="46">
        <f t="shared" si="45"/>
        <v>1557</v>
      </c>
      <c r="I209" s="47">
        <f t="shared" si="46"/>
        <v>1712.7</v>
      </c>
      <c r="J209" s="46">
        <f t="shared" si="54"/>
        <v>44060</v>
      </c>
      <c r="K209" s="60">
        <f t="shared" si="48"/>
        <v>68601420</v>
      </c>
      <c r="L209" s="60">
        <f t="shared" si="50"/>
        <v>74089533.600000009</v>
      </c>
      <c r="M209" s="61">
        <f t="shared" si="49"/>
        <v>154500</v>
      </c>
      <c r="N209" s="60">
        <f t="shared" si="51"/>
        <v>493500</v>
      </c>
      <c r="O209" s="9"/>
      <c r="P209" s="2"/>
      <c r="Q209" s="2"/>
    </row>
    <row r="210" spans="1:17" ht="16.5" x14ac:dyDescent="0.3">
      <c r="A210" s="46">
        <v>209</v>
      </c>
      <c r="B210" s="46">
        <v>3704</v>
      </c>
      <c r="C210" s="46">
        <v>34</v>
      </c>
      <c r="D210" s="46">
        <v>37</v>
      </c>
      <c r="E210" s="46" t="s">
        <v>25</v>
      </c>
      <c r="F210" s="46">
        <v>1104</v>
      </c>
      <c r="G210" s="46">
        <v>92</v>
      </c>
      <c r="H210" s="46">
        <f t="shared" si="45"/>
        <v>1196</v>
      </c>
      <c r="I210" s="47">
        <f t="shared" si="46"/>
        <v>1315.6000000000001</v>
      </c>
      <c r="J210" s="46">
        <f t="shared" si="54"/>
        <v>44060</v>
      </c>
      <c r="K210" s="60">
        <f t="shared" si="48"/>
        <v>52695760</v>
      </c>
      <c r="L210" s="60">
        <f t="shared" si="50"/>
        <v>56911420.800000004</v>
      </c>
      <c r="M210" s="61">
        <f t="shared" si="49"/>
        <v>118500</v>
      </c>
      <c r="N210" s="60">
        <f t="shared" si="51"/>
        <v>322000</v>
      </c>
      <c r="O210" s="9"/>
      <c r="P210" s="2"/>
      <c r="Q210" s="2"/>
    </row>
    <row r="211" spans="1:17" ht="16.5" x14ac:dyDescent="0.3">
      <c r="A211" s="46">
        <v>210</v>
      </c>
      <c r="B211" s="46">
        <v>3705</v>
      </c>
      <c r="C211" s="46">
        <v>34</v>
      </c>
      <c r="D211" s="46">
        <v>37</v>
      </c>
      <c r="E211" s="46" t="s">
        <v>26</v>
      </c>
      <c r="F211" s="46">
        <v>799</v>
      </c>
      <c r="G211" s="46">
        <v>83</v>
      </c>
      <c r="H211" s="46">
        <f t="shared" si="45"/>
        <v>882</v>
      </c>
      <c r="I211" s="47">
        <f t="shared" si="46"/>
        <v>970.2</v>
      </c>
      <c r="J211" s="46">
        <f t="shared" si="54"/>
        <v>44060</v>
      </c>
      <c r="K211" s="60">
        <f t="shared" si="48"/>
        <v>38860920</v>
      </c>
      <c r="L211" s="60">
        <f t="shared" si="50"/>
        <v>41969793.600000001</v>
      </c>
      <c r="M211" s="61">
        <f t="shared" si="49"/>
        <v>87500</v>
      </c>
      <c r="N211" s="60">
        <f t="shared" si="51"/>
        <v>290500</v>
      </c>
      <c r="O211" s="9"/>
      <c r="P211" s="2"/>
      <c r="Q211" s="2"/>
    </row>
    <row r="212" spans="1:17" ht="16.5" x14ac:dyDescent="0.3">
      <c r="A212" s="46">
        <v>211</v>
      </c>
      <c r="B212" s="46">
        <v>3706</v>
      </c>
      <c r="C212" s="46">
        <v>34</v>
      </c>
      <c r="D212" s="46">
        <v>37</v>
      </c>
      <c r="E212" s="46" t="s">
        <v>26</v>
      </c>
      <c r="F212" s="46">
        <v>799</v>
      </c>
      <c r="G212" s="46">
        <v>83</v>
      </c>
      <c r="H212" s="46">
        <f t="shared" si="45"/>
        <v>882</v>
      </c>
      <c r="I212" s="47">
        <f t="shared" si="46"/>
        <v>970.2</v>
      </c>
      <c r="J212" s="46">
        <f t="shared" si="54"/>
        <v>44060</v>
      </c>
      <c r="K212" s="60">
        <f t="shared" si="48"/>
        <v>38860920</v>
      </c>
      <c r="L212" s="60">
        <f t="shared" si="50"/>
        <v>41969793.600000001</v>
      </c>
      <c r="M212" s="61">
        <f t="shared" si="49"/>
        <v>87500</v>
      </c>
      <c r="N212" s="60">
        <f t="shared" si="51"/>
        <v>290500</v>
      </c>
      <c r="O212" s="9"/>
      <c r="P212" s="2"/>
      <c r="Q212" s="2"/>
    </row>
    <row r="213" spans="1:17" ht="16.5" x14ac:dyDescent="0.3">
      <c r="A213" s="46">
        <v>212</v>
      </c>
      <c r="B213" s="46">
        <v>3707</v>
      </c>
      <c r="C213" s="46">
        <v>34</v>
      </c>
      <c r="D213" s="46">
        <v>37</v>
      </c>
      <c r="E213" s="46" t="s">
        <v>25</v>
      </c>
      <c r="F213" s="46">
        <v>1104</v>
      </c>
      <c r="G213" s="46">
        <v>92</v>
      </c>
      <c r="H213" s="46">
        <f t="shared" si="45"/>
        <v>1196</v>
      </c>
      <c r="I213" s="47">
        <f t="shared" si="46"/>
        <v>1315.6000000000001</v>
      </c>
      <c r="J213" s="46">
        <f t="shared" si="54"/>
        <v>44060</v>
      </c>
      <c r="K213" s="60">
        <f t="shared" si="48"/>
        <v>52695760</v>
      </c>
      <c r="L213" s="60">
        <f t="shared" si="50"/>
        <v>56911420.800000004</v>
      </c>
      <c r="M213" s="61">
        <f t="shared" si="49"/>
        <v>118500</v>
      </c>
      <c r="N213" s="60">
        <f t="shared" si="51"/>
        <v>322000</v>
      </c>
      <c r="O213" s="9"/>
      <c r="P213" s="2"/>
      <c r="Q213" s="2"/>
    </row>
    <row r="214" spans="1:17" ht="16.5" x14ac:dyDescent="0.3">
      <c r="A214" s="46">
        <v>213</v>
      </c>
      <c r="B214" s="46">
        <v>3801</v>
      </c>
      <c r="C214" s="46">
        <v>35</v>
      </c>
      <c r="D214" s="46">
        <v>38</v>
      </c>
      <c r="E214" s="46" t="s">
        <v>25</v>
      </c>
      <c r="F214" s="46">
        <v>1409</v>
      </c>
      <c r="G214" s="46">
        <v>102</v>
      </c>
      <c r="H214" s="46">
        <f t="shared" si="45"/>
        <v>1511</v>
      </c>
      <c r="I214" s="47">
        <f t="shared" si="46"/>
        <v>1662.1000000000001</v>
      </c>
      <c r="J214" s="46">
        <f>J213+80</f>
        <v>44140</v>
      </c>
      <c r="K214" s="60">
        <f t="shared" si="48"/>
        <v>66695540</v>
      </c>
      <c r="L214" s="60">
        <f t="shared" si="50"/>
        <v>72031183.200000003</v>
      </c>
      <c r="M214" s="61">
        <f t="shared" si="49"/>
        <v>150000</v>
      </c>
      <c r="N214" s="60">
        <f t="shared" si="51"/>
        <v>357000</v>
      </c>
      <c r="O214" s="9"/>
      <c r="P214" s="2"/>
      <c r="Q214" s="2"/>
    </row>
    <row r="215" spans="1:17" ht="16.5" x14ac:dyDescent="0.3">
      <c r="A215" s="46">
        <v>214</v>
      </c>
      <c r="B215" s="46">
        <v>3802</v>
      </c>
      <c r="C215" s="46">
        <v>35</v>
      </c>
      <c r="D215" s="46">
        <v>38</v>
      </c>
      <c r="E215" s="46" t="s">
        <v>26</v>
      </c>
      <c r="F215" s="46">
        <v>888</v>
      </c>
      <c r="G215" s="46">
        <v>91</v>
      </c>
      <c r="H215" s="46">
        <f t="shared" si="45"/>
        <v>979</v>
      </c>
      <c r="I215" s="47">
        <f t="shared" si="46"/>
        <v>1076.9000000000001</v>
      </c>
      <c r="J215" s="46">
        <f t="shared" ref="J215:J220" si="55">J214</f>
        <v>44140</v>
      </c>
      <c r="K215" s="60">
        <f t="shared" si="48"/>
        <v>43213060</v>
      </c>
      <c r="L215" s="60">
        <f t="shared" si="50"/>
        <v>46670104.800000004</v>
      </c>
      <c r="M215" s="61">
        <f t="shared" si="49"/>
        <v>97000</v>
      </c>
      <c r="N215" s="60">
        <f t="shared" si="51"/>
        <v>318500</v>
      </c>
      <c r="O215" s="9"/>
      <c r="P215" s="2"/>
      <c r="Q215" s="2"/>
    </row>
    <row r="216" spans="1:17" ht="16.5" x14ac:dyDescent="0.3">
      <c r="A216" s="46">
        <v>215</v>
      </c>
      <c r="B216" s="46">
        <v>3803</v>
      </c>
      <c r="C216" s="46">
        <v>35</v>
      </c>
      <c r="D216" s="46">
        <v>38</v>
      </c>
      <c r="E216" s="46" t="s">
        <v>25</v>
      </c>
      <c r="F216" s="46">
        <v>1412</v>
      </c>
      <c r="G216" s="46">
        <v>100</v>
      </c>
      <c r="H216" s="46">
        <f t="shared" si="45"/>
        <v>1512</v>
      </c>
      <c r="I216" s="47">
        <f t="shared" si="46"/>
        <v>1663.2</v>
      </c>
      <c r="J216" s="46">
        <f t="shared" si="55"/>
        <v>44140</v>
      </c>
      <c r="K216" s="60">
        <f t="shared" si="48"/>
        <v>66739680</v>
      </c>
      <c r="L216" s="60">
        <f t="shared" si="50"/>
        <v>72078854.400000006</v>
      </c>
      <c r="M216" s="61">
        <f t="shared" si="49"/>
        <v>150000</v>
      </c>
      <c r="N216" s="60">
        <f t="shared" si="51"/>
        <v>350000</v>
      </c>
      <c r="O216" s="9"/>
      <c r="P216" s="2"/>
      <c r="Q216" s="2"/>
    </row>
    <row r="217" spans="1:17" ht="16.5" x14ac:dyDescent="0.3">
      <c r="A217" s="46">
        <v>216</v>
      </c>
      <c r="B217" s="46">
        <v>3804</v>
      </c>
      <c r="C217" s="46">
        <v>35</v>
      </c>
      <c r="D217" s="46">
        <v>38</v>
      </c>
      <c r="E217" s="46" t="s">
        <v>25</v>
      </c>
      <c r="F217" s="46">
        <v>1104</v>
      </c>
      <c r="G217" s="46">
        <v>92</v>
      </c>
      <c r="H217" s="46">
        <f t="shared" si="45"/>
        <v>1196</v>
      </c>
      <c r="I217" s="47">
        <f t="shared" si="46"/>
        <v>1315.6000000000001</v>
      </c>
      <c r="J217" s="46">
        <f t="shared" si="55"/>
        <v>44140</v>
      </c>
      <c r="K217" s="60">
        <f t="shared" si="48"/>
        <v>52791440</v>
      </c>
      <c r="L217" s="60">
        <f t="shared" si="50"/>
        <v>57014755.200000003</v>
      </c>
      <c r="M217" s="61">
        <f t="shared" si="49"/>
        <v>119000</v>
      </c>
      <c r="N217" s="60">
        <f t="shared" si="51"/>
        <v>322000</v>
      </c>
      <c r="O217" s="9"/>
      <c r="P217" s="2"/>
      <c r="Q217" s="2"/>
    </row>
    <row r="218" spans="1:17" ht="16.5" x14ac:dyDescent="0.3">
      <c r="A218" s="46">
        <v>217</v>
      </c>
      <c r="B218" s="46">
        <v>3805</v>
      </c>
      <c r="C218" s="46">
        <v>35</v>
      </c>
      <c r="D218" s="46">
        <v>38</v>
      </c>
      <c r="E218" s="46" t="s">
        <v>26</v>
      </c>
      <c r="F218" s="46">
        <v>799</v>
      </c>
      <c r="G218" s="46">
        <v>83</v>
      </c>
      <c r="H218" s="46">
        <f t="shared" si="45"/>
        <v>882</v>
      </c>
      <c r="I218" s="47">
        <f t="shared" si="46"/>
        <v>970.2</v>
      </c>
      <c r="J218" s="46">
        <f t="shared" si="55"/>
        <v>44140</v>
      </c>
      <c r="K218" s="60">
        <f t="shared" si="48"/>
        <v>38931480</v>
      </c>
      <c r="L218" s="60">
        <f t="shared" si="50"/>
        <v>42045998.400000006</v>
      </c>
      <c r="M218" s="61">
        <f t="shared" si="49"/>
        <v>87500</v>
      </c>
      <c r="N218" s="60">
        <f t="shared" si="51"/>
        <v>290500</v>
      </c>
      <c r="O218" s="9"/>
      <c r="P218" s="2"/>
      <c r="Q218" s="2"/>
    </row>
    <row r="219" spans="1:17" ht="16.5" x14ac:dyDescent="0.3">
      <c r="A219" s="46">
        <v>218</v>
      </c>
      <c r="B219" s="46">
        <v>3806</v>
      </c>
      <c r="C219" s="46">
        <v>35</v>
      </c>
      <c r="D219" s="46">
        <v>38</v>
      </c>
      <c r="E219" s="46" t="s">
        <v>26</v>
      </c>
      <c r="F219" s="46">
        <v>799</v>
      </c>
      <c r="G219" s="46">
        <v>83</v>
      </c>
      <c r="H219" s="46">
        <f t="shared" si="45"/>
        <v>882</v>
      </c>
      <c r="I219" s="47">
        <f t="shared" si="46"/>
        <v>970.2</v>
      </c>
      <c r="J219" s="46">
        <f t="shared" si="55"/>
        <v>44140</v>
      </c>
      <c r="K219" s="60">
        <f t="shared" si="48"/>
        <v>38931480</v>
      </c>
      <c r="L219" s="60">
        <f t="shared" si="50"/>
        <v>42045998.400000006</v>
      </c>
      <c r="M219" s="61">
        <f t="shared" si="49"/>
        <v>87500</v>
      </c>
      <c r="N219" s="60">
        <f t="shared" si="51"/>
        <v>290500</v>
      </c>
      <c r="O219" s="9"/>
      <c r="P219" s="2"/>
      <c r="Q219" s="2"/>
    </row>
    <row r="220" spans="1:17" ht="16.5" x14ac:dyDescent="0.3">
      <c r="A220" s="46">
        <v>219</v>
      </c>
      <c r="B220" s="46">
        <v>3807</v>
      </c>
      <c r="C220" s="46">
        <v>35</v>
      </c>
      <c r="D220" s="46">
        <v>38</v>
      </c>
      <c r="E220" s="46" t="s">
        <v>25</v>
      </c>
      <c r="F220" s="46">
        <v>1104</v>
      </c>
      <c r="G220" s="46">
        <v>92</v>
      </c>
      <c r="H220" s="46">
        <f t="shared" si="45"/>
        <v>1196</v>
      </c>
      <c r="I220" s="47">
        <f t="shared" si="46"/>
        <v>1315.6000000000001</v>
      </c>
      <c r="J220" s="46">
        <f t="shared" si="55"/>
        <v>44140</v>
      </c>
      <c r="K220" s="60">
        <f t="shared" si="48"/>
        <v>52791440</v>
      </c>
      <c r="L220" s="60">
        <f t="shared" si="50"/>
        <v>57014755.200000003</v>
      </c>
      <c r="M220" s="61">
        <f t="shared" si="49"/>
        <v>119000</v>
      </c>
      <c r="N220" s="60">
        <f t="shared" si="51"/>
        <v>322000</v>
      </c>
      <c r="O220" s="9"/>
      <c r="P220" s="2"/>
      <c r="Q220" s="2"/>
    </row>
    <row r="221" spans="1:17" ht="16.5" x14ac:dyDescent="0.3">
      <c r="A221" s="46">
        <v>220</v>
      </c>
      <c r="B221" s="46">
        <v>3901</v>
      </c>
      <c r="C221" s="46">
        <v>36</v>
      </c>
      <c r="D221" s="46">
        <v>39</v>
      </c>
      <c r="E221" s="46" t="s">
        <v>36</v>
      </c>
      <c r="F221" s="46">
        <v>1762</v>
      </c>
      <c r="G221" s="46">
        <v>739</v>
      </c>
      <c r="H221" s="46">
        <v>2500</v>
      </c>
      <c r="I221" s="47">
        <f t="shared" si="46"/>
        <v>2750</v>
      </c>
      <c r="J221" s="46">
        <f>J220+80</f>
        <v>44220</v>
      </c>
      <c r="K221" s="60">
        <f t="shared" si="48"/>
        <v>110550000</v>
      </c>
      <c r="L221" s="60">
        <f t="shared" si="50"/>
        <v>119394000.00000001</v>
      </c>
      <c r="M221" s="61">
        <f t="shared" si="49"/>
        <v>248500</v>
      </c>
      <c r="N221" s="60">
        <f t="shared" si="51"/>
        <v>2586500</v>
      </c>
      <c r="O221" s="9"/>
      <c r="P221" s="2"/>
      <c r="Q221" s="2"/>
    </row>
    <row r="222" spans="1:17" ht="16.5" x14ac:dyDescent="0.3">
      <c r="A222" s="46">
        <v>221</v>
      </c>
      <c r="B222" s="46">
        <v>3902</v>
      </c>
      <c r="C222" s="46">
        <v>36</v>
      </c>
      <c r="D222" s="46">
        <v>39</v>
      </c>
      <c r="E222" s="46" t="s">
        <v>25</v>
      </c>
      <c r="F222" s="46">
        <v>1412</v>
      </c>
      <c r="G222" s="46">
        <v>100</v>
      </c>
      <c r="H222" s="46">
        <f t="shared" si="45"/>
        <v>1512</v>
      </c>
      <c r="I222" s="47">
        <f t="shared" si="46"/>
        <v>1663.2</v>
      </c>
      <c r="J222" s="46">
        <f>J221</f>
        <v>44220</v>
      </c>
      <c r="K222" s="60">
        <f t="shared" si="48"/>
        <v>66860640</v>
      </c>
      <c r="L222" s="60">
        <f t="shared" si="50"/>
        <v>72209491.200000003</v>
      </c>
      <c r="M222" s="61">
        <f t="shared" si="49"/>
        <v>150500</v>
      </c>
      <c r="N222" s="60">
        <f t="shared" si="51"/>
        <v>350000</v>
      </c>
      <c r="O222" s="9"/>
      <c r="P222" s="2"/>
      <c r="Q222" s="2"/>
    </row>
    <row r="223" spans="1:17" ht="16.5" x14ac:dyDescent="0.3">
      <c r="A223" s="46">
        <v>222</v>
      </c>
      <c r="B223" s="46">
        <v>3903</v>
      </c>
      <c r="C223" s="46">
        <v>36</v>
      </c>
      <c r="D223" s="46">
        <v>39</v>
      </c>
      <c r="E223" s="46" t="s">
        <v>36</v>
      </c>
      <c r="F223" s="46">
        <v>1677</v>
      </c>
      <c r="G223" s="46">
        <v>405</v>
      </c>
      <c r="H223" s="46">
        <f t="shared" si="45"/>
        <v>2082</v>
      </c>
      <c r="I223" s="47">
        <f t="shared" si="46"/>
        <v>2290.2000000000003</v>
      </c>
      <c r="J223" s="46">
        <f>J222</f>
        <v>44220</v>
      </c>
      <c r="K223" s="60">
        <f t="shared" si="48"/>
        <v>92066040</v>
      </c>
      <c r="L223" s="60">
        <f t="shared" si="50"/>
        <v>99431323.200000003</v>
      </c>
      <c r="M223" s="61">
        <f t="shared" si="49"/>
        <v>207000</v>
      </c>
      <c r="N223" s="60">
        <f t="shared" si="51"/>
        <v>1417500</v>
      </c>
      <c r="O223" s="9"/>
      <c r="P223" s="2"/>
      <c r="Q223" s="2"/>
    </row>
    <row r="224" spans="1:17" ht="16.5" x14ac:dyDescent="0.3">
      <c r="A224" s="46">
        <v>223</v>
      </c>
      <c r="B224" s="46">
        <v>3904</v>
      </c>
      <c r="C224" s="46">
        <v>36</v>
      </c>
      <c r="D224" s="46">
        <v>39</v>
      </c>
      <c r="E224" s="46" t="s">
        <v>36</v>
      </c>
      <c r="F224" s="46">
        <v>1677</v>
      </c>
      <c r="G224" s="46">
        <v>405</v>
      </c>
      <c r="H224" s="46">
        <f t="shared" si="45"/>
        <v>2082</v>
      </c>
      <c r="I224" s="47">
        <f t="shared" si="46"/>
        <v>2290.2000000000003</v>
      </c>
      <c r="J224" s="46">
        <f>J223</f>
        <v>44220</v>
      </c>
      <c r="K224" s="60">
        <f t="shared" si="48"/>
        <v>92066040</v>
      </c>
      <c r="L224" s="60">
        <f t="shared" si="50"/>
        <v>99431323.200000003</v>
      </c>
      <c r="M224" s="61">
        <f t="shared" si="49"/>
        <v>207000</v>
      </c>
      <c r="N224" s="60">
        <f t="shared" si="51"/>
        <v>1417500</v>
      </c>
      <c r="O224" s="9"/>
      <c r="P224" s="2"/>
      <c r="Q224" s="2"/>
    </row>
    <row r="225" spans="1:17" ht="16.5" x14ac:dyDescent="0.3">
      <c r="A225" s="46">
        <v>224</v>
      </c>
      <c r="B225" s="46">
        <v>4001</v>
      </c>
      <c r="C225" s="46">
        <v>37</v>
      </c>
      <c r="D225" s="46">
        <v>40</v>
      </c>
      <c r="E225" s="46" t="s">
        <v>36</v>
      </c>
      <c r="F225" s="46">
        <v>1762</v>
      </c>
      <c r="G225" s="46">
        <v>149</v>
      </c>
      <c r="H225" s="46">
        <v>1910</v>
      </c>
      <c r="I225" s="47">
        <f t="shared" si="46"/>
        <v>2101</v>
      </c>
      <c r="J225" s="46">
        <f>J224+80</f>
        <v>44300</v>
      </c>
      <c r="K225" s="60">
        <f t="shared" si="48"/>
        <v>84613000</v>
      </c>
      <c r="L225" s="60">
        <f t="shared" si="50"/>
        <v>91382040</v>
      </c>
      <c r="M225" s="61">
        <f t="shared" si="49"/>
        <v>190500</v>
      </c>
      <c r="N225" s="60">
        <f t="shared" si="51"/>
        <v>521500</v>
      </c>
      <c r="O225" s="9"/>
      <c r="P225" s="2"/>
      <c r="Q225" s="2"/>
    </row>
    <row r="226" spans="1:17" ht="16.5" x14ac:dyDescent="0.3">
      <c r="A226" s="46">
        <v>225</v>
      </c>
      <c r="B226" s="46">
        <v>4002</v>
      </c>
      <c r="C226" s="46">
        <v>37</v>
      </c>
      <c r="D226" s="46">
        <v>40</v>
      </c>
      <c r="E226" s="46" t="s">
        <v>25</v>
      </c>
      <c r="F226" s="46">
        <v>1412</v>
      </c>
      <c r="G226" s="46">
        <v>100</v>
      </c>
      <c r="H226" s="46">
        <f t="shared" si="45"/>
        <v>1512</v>
      </c>
      <c r="I226" s="47">
        <f t="shared" si="46"/>
        <v>1663.2</v>
      </c>
      <c r="J226" s="46">
        <f>J225</f>
        <v>44300</v>
      </c>
      <c r="K226" s="60">
        <f t="shared" si="48"/>
        <v>66981600</v>
      </c>
      <c r="L226" s="60">
        <f t="shared" si="50"/>
        <v>72340128</v>
      </c>
      <c r="M226" s="61">
        <f t="shared" si="49"/>
        <v>150500</v>
      </c>
      <c r="N226" s="60">
        <f t="shared" si="51"/>
        <v>350000</v>
      </c>
      <c r="O226" s="9"/>
      <c r="P226" s="2"/>
      <c r="Q226" s="2"/>
    </row>
    <row r="227" spans="1:17" ht="16.5" x14ac:dyDescent="0.3">
      <c r="A227" s="46">
        <v>226</v>
      </c>
      <c r="B227" s="46">
        <v>4003</v>
      </c>
      <c r="C227" s="46">
        <v>37</v>
      </c>
      <c r="D227" s="46">
        <v>40</v>
      </c>
      <c r="E227" s="46" t="s">
        <v>36</v>
      </c>
      <c r="F227" s="46">
        <v>1677</v>
      </c>
      <c r="G227" s="46">
        <v>132</v>
      </c>
      <c r="H227" s="46">
        <f t="shared" si="45"/>
        <v>1809</v>
      </c>
      <c r="I227" s="47">
        <f t="shared" si="46"/>
        <v>1989.9</v>
      </c>
      <c r="J227" s="46">
        <f>J226</f>
        <v>44300</v>
      </c>
      <c r="K227" s="60">
        <f t="shared" si="48"/>
        <v>80138700</v>
      </c>
      <c r="L227" s="60">
        <f t="shared" si="50"/>
        <v>86549796</v>
      </c>
      <c r="M227" s="61">
        <f t="shared" si="49"/>
        <v>180500</v>
      </c>
      <c r="N227" s="60">
        <f t="shared" si="51"/>
        <v>462000</v>
      </c>
      <c r="O227" s="9"/>
      <c r="P227" s="2"/>
      <c r="Q227" s="2"/>
    </row>
    <row r="228" spans="1:17" ht="16.5" x14ac:dyDescent="0.3">
      <c r="A228" s="46">
        <v>227</v>
      </c>
      <c r="B228" s="46">
        <v>4004</v>
      </c>
      <c r="C228" s="46">
        <v>37</v>
      </c>
      <c r="D228" s="46">
        <v>40</v>
      </c>
      <c r="E228" s="46" t="s">
        <v>36</v>
      </c>
      <c r="F228" s="46">
        <v>1677</v>
      </c>
      <c r="G228" s="46">
        <v>132</v>
      </c>
      <c r="H228" s="46">
        <f t="shared" si="45"/>
        <v>1809</v>
      </c>
      <c r="I228" s="47">
        <f t="shared" si="46"/>
        <v>1989.9</v>
      </c>
      <c r="J228" s="46">
        <f>J227</f>
        <v>44300</v>
      </c>
      <c r="K228" s="60">
        <f t="shared" si="48"/>
        <v>80138700</v>
      </c>
      <c r="L228" s="60">
        <f t="shared" si="50"/>
        <v>86549796</v>
      </c>
      <c r="M228" s="61">
        <f t="shared" si="49"/>
        <v>180500</v>
      </c>
      <c r="N228" s="60">
        <f t="shared" si="51"/>
        <v>462000</v>
      </c>
      <c r="O228" s="9"/>
      <c r="P228" s="2"/>
      <c r="Q228" s="2"/>
    </row>
    <row r="229" spans="1:17" ht="16.5" x14ac:dyDescent="0.3">
      <c r="A229" s="46">
        <v>228</v>
      </c>
      <c r="B229" s="46">
        <v>4101</v>
      </c>
      <c r="C229" s="46">
        <v>38</v>
      </c>
      <c r="D229" s="46">
        <v>41</v>
      </c>
      <c r="E229" s="46" t="s">
        <v>36</v>
      </c>
      <c r="F229" s="46">
        <v>1762</v>
      </c>
      <c r="G229" s="46">
        <v>149</v>
      </c>
      <c r="H229" s="46">
        <v>1910</v>
      </c>
      <c r="I229" s="47">
        <f t="shared" si="46"/>
        <v>2101</v>
      </c>
      <c r="J229" s="46">
        <f>J228+80</f>
        <v>44380</v>
      </c>
      <c r="K229" s="60">
        <f t="shared" si="48"/>
        <v>84765800</v>
      </c>
      <c r="L229" s="60">
        <f t="shared" si="50"/>
        <v>91547064</v>
      </c>
      <c r="M229" s="61">
        <f t="shared" si="49"/>
        <v>190500</v>
      </c>
      <c r="N229" s="60">
        <f t="shared" si="51"/>
        <v>521500</v>
      </c>
      <c r="O229" s="9"/>
      <c r="P229" s="2"/>
      <c r="Q229" s="2"/>
    </row>
    <row r="230" spans="1:17" ht="16.5" x14ac:dyDescent="0.3">
      <c r="A230" s="46">
        <v>229</v>
      </c>
      <c r="B230" s="46">
        <v>4102</v>
      </c>
      <c r="C230" s="46">
        <v>38</v>
      </c>
      <c r="D230" s="46">
        <v>41</v>
      </c>
      <c r="E230" s="46" t="s">
        <v>25</v>
      </c>
      <c r="F230" s="46">
        <v>1412</v>
      </c>
      <c r="G230" s="46">
        <v>100</v>
      </c>
      <c r="H230" s="46">
        <f t="shared" si="45"/>
        <v>1512</v>
      </c>
      <c r="I230" s="47">
        <f t="shared" si="46"/>
        <v>1663.2</v>
      </c>
      <c r="J230" s="46">
        <f>J229</f>
        <v>44380</v>
      </c>
      <c r="K230" s="60">
        <f t="shared" si="48"/>
        <v>67102560</v>
      </c>
      <c r="L230" s="60">
        <f t="shared" si="50"/>
        <v>72470764.800000012</v>
      </c>
      <c r="M230" s="61">
        <f t="shared" si="49"/>
        <v>151000</v>
      </c>
      <c r="N230" s="60">
        <f t="shared" si="51"/>
        <v>350000</v>
      </c>
      <c r="O230" s="9"/>
      <c r="P230" s="2"/>
      <c r="Q230" s="2"/>
    </row>
    <row r="231" spans="1:17" ht="16.5" x14ac:dyDescent="0.3">
      <c r="A231" s="46">
        <v>230</v>
      </c>
      <c r="B231" s="46">
        <v>4103</v>
      </c>
      <c r="C231" s="46">
        <v>38</v>
      </c>
      <c r="D231" s="46">
        <v>41</v>
      </c>
      <c r="E231" s="46" t="s">
        <v>36</v>
      </c>
      <c r="F231" s="46">
        <v>1677</v>
      </c>
      <c r="G231" s="46">
        <v>132</v>
      </c>
      <c r="H231" s="46">
        <f t="shared" si="45"/>
        <v>1809</v>
      </c>
      <c r="I231" s="47">
        <f t="shared" si="46"/>
        <v>1989.9</v>
      </c>
      <c r="J231" s="46">
        <f>J230</f>
        <v>44380</v>
      </c>
      <c r="K231" s="60">
        <f t="shared" si="48"/>
        <v>80283420</v>
      </c>
      <c r="L231" s="60">
        <f t="shared" si="50"/>
        <v>86706093.600000009</v>
      </c>
      <c r="M231" s="61">
        <f t="shared" si="49"/>
        <v>180500</v>
      </c>
      <c r="N231" s="60">
        <f t="shared" si="51"/>
        <v>462000</v>
      </c>
      <c r="O231" s="9"/>
      <c r="P231" s="2"/>
      <c r="Q231" s="2"/>
    </row>
    <row r="232" spans="1:17" ht="16.5" x14ac:dyDescent="0.3">
      <c r="A232" s="46">
        <v>231</v>
      </c>
      <c r="B232" s="46">
        <v>4104</v>
      </c>
      <c r="C232" s="46">
        <v>38</v>
      </c>
      <c r="D232" s="46">
        <v>41</v>
      </c>
      <c r="E232" s="46" t="s">
        <v>36</v>
      </c>
      <c r="F232" s="46">
        <v>1677</v>
      </c>
      <c r="G232" s="46">
        <v>132</v>
      </c>
      <c r="H232" s="46">
        <f t="shared" si="45"/>
        <v>1809</v>
      </c>
      <c r="I232" s="47">
        <f t="shared" si="46"/>
        <v>1989.9</v>
      </c>
      <c r="J232" s="46">
        <f>J231</f>
        <v>44380</v>
      </c>
      <c r="K232" s="60">
        <f t="shared" si="48"/>
        <v>80283420</v>
      </c>
      <c r="L232" s="60">
        <f t="shared" si="50"/>
        <v>86706093.600000009</v>
      </c>
      <c r="M232" s="61">
        <f t="shared" si="49"/>
        <v>180500</v>
      </c>
      <c r="N232" s="60">
        <f t="shared" si="51"/>
        <v>462000</v>
      </c>
      <c r="O232" s="9"/>
      <c r="P232" s="2"/>
      <c r="Q232" s="2"/>
    </row>
    <row r="233" spans="1:17" s="11" customFormat="1" ht="13.5" x14ac:dyDescent="0.25">
      <c r="A233" s="63" t="s">
        <v>4</v>
      </c>
      <c r="B233" s="63"/>
      <c r="C233" s="63"/>
      <c r="D233" s="63"/>
      <c r="E233" s="63"/>
      <c r="F233" s="44">
        <f>SUM(F2:F232)</f>
        <v>255936</v>
      </c>
      <c r="G233" s="44">
        <f>SUM(G2:G232)</f>
        <v>23184</v>
      </c>
      <c r="H233" s="44">
        <f>SUM(H2:H232)</f>
        <v>279117</v>
      </c>
      <c r="I233" s="44">
        <f>SUM(I2:I232)</f>
        <v>307028.70000000077</v>
      </c>
      <c r="J233" s="57"/>
      <c r="K233" s="62">
        <f>SUM(K2:K232)</f>
        <v>11995297420</v>
      </c>
      <c r="L233" s="62">
        <f>SUM(L2:L232)</f>
        <v>12954921213.599998</v>
      </c>
      <c r="M233" s="62"/>
      <c r="N233" s="62">
        <f>SUM(N2:N232)</f>
        <v>81144000</v>
      </c>
      <c r="P233" s="10"/>
      <c r="Q233" s="10"/>
    </row>
  </sheetData>
  <mergeCells count="1">
    <mergeCell ref="A233:E233"/>
  </mergeCells>
  <phoneticPr fontId="16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"/>
  <sheetViews>
    <sheetView zoomScale="175" zoomScaleNormal="175" workbookViewId="0">
      <selection activeCell="I5" sqref="I5"/>
    </sheetView>
  </sheetViews>
  <sheetFormatPr defaultRowHeight="15" x14ac:dyDescent="0.25"/>
  <cols>
    <col min="1" max="1" width="9.140625" style="1"/>
    <col min="2" max="2" width="17.5703125" style="1" customWidth="1"/>
    <col min="3" max="3" width="13.7109375" style="1" customWidth="1"/>
    <col min="4" max="4" width="10.42578125" style="1" customWidth="1"/>
    <col min="5" max="6" width="9.140625" style="1"/>
    <col min="7" max="7" width="19.28515625" style="1" customWidth="1"/>
    <col min="8" max="8" width="21" style="1" customWidth="1"/>
    <col min="9" max="9" width="15.7109375" style="1" bestFit="1" customWidth="1"/>
    <col min="10" max="10" width="19.42578125" customWidth="1"/>
  </cols>
  <sheetData>
    <row r="1" spans="1:12" x14ac:dyDescent="0.25">
      <c r="A1" s="67" t="s">
        <v>5</v>
      </c>
      <c r="B1" s="67" t="s">
        <v>11</v>
      </c>
      <c r="C1" s="67"/>
      <c r="D1" s="67" t="s">
        <v>6</v>
      </c>
      <c r="E1" s="67" t="s">
        <v>7</v>
      </c>
      <c r="F1" s="67" t="s">
        <v>8</v>
      </c>
      <c r="G1" s="67" t="s">
        <v>9</v>
      </c>
      <c r="H1" s="67" t="s">
        <v>10</v>
      </c>
      <c r="I1" s="68"/>
      <c r="J1" s="1"/>
      <c r="K1" s="1"/>
      <c r="L1" s="1"/>
    </row>
    <row r="2" spans="1:12" ht="27" x14ac:dyDescent="0.25">
      <c r="A2" s="67"/>
      <c r="B2" s="69" t="s">
        <v>19</v>
      </c>
      <c r="C2" s="43" t="s">
        <v>58</v>
      </c>
      <c r="D2" s="70">
        <f>92+130+9</f>
        <v>231</v>
      </c>
      <c r="E2" s="85">
        <v>279117</v>
      </c>
      <c r="F2" s="86">
        <v>307029</v>
      </c>
      <c r="G2" s="87">
        <v>11995297420</v>
      </c>
      <c r="H2" s="88">
        <v>12954921214</v>
      </c>
      <c r="I2" s="71"/>
      <c r="J2" s="1"/>
      <c r="K2" s="1"/>
      <c r="L2" s="1"/>
    </row>
    <row r="3" spans="1:12" x14ac:dyDescent="0.25">
      <c r="A3" s="68"/>
      <c r="B3" s="68"/>
      <c r="C3" s="68"/>
      <c r="D3" s="68"/>
      <c r="E3" s="68"/>
      <c r="F3" s="68"/>
      <c r="G3" s="68"/>
      <c r="H3" s="68"/>
      <c r="I3" s="68"/>
      <c r="J3" s="4"/>
      <c r="K3" s="1"/>
      <c r="L3" s="1"/>
    </row>
    <row r="4" spans="1:12" x14ac:dyDescent="0.25">
      <c r="I4" s="64">
        <f>F2*3000</f>
        <v>921087000</v>
      </c>
      <c r="J4" s="5"/>
      <c r="K4" s="1"/>
      <c r="L4" s="1"/>
    </row>
    <row r="5" spans="1:12" x14ac:dyDescent="0.25">
      <c r="I5" s="65">
        <f>I4*12%</f>
        <v>110530440</v>
      </c>
      <c r="J5" s="1"/>
    </row>
    <row r="6" spans="1:12" x14ac:dyDescent="0.25">
      <c r="I6" s="6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D3:AH58"/>
  <sheetViews>
    <sheetView topLeftCell="N10" zoomScale="115" zoomScaleNormal="115" workbookViewId="0">
      <selection activeCell="AF27" sqref="AF27:AF28"/>
    </sheetView>
  </sheetViews>
  <sheetFormatPr defaultRowHeight="15" x14ac:dyDescent="0.25"/>
  <cols>
    <col min="4" max="4" width="15.7109375" customWidth="1"/>
    <col min="32" max="34" width="9.140625" style="68"/>
  </cols>
  <sheetData>
    <row r="3" spans="4:34" ht="21" x14ac:dyDescent="0.35">
      <c r="D3" s="27"/>
    </row>
    <row r="8" spans="4:34" ht="15.75" thickBot="1" x14ac:dyDescent="0.3"/>
    <row r="9" spans="4:34" ht="17.25" thickBot="1" x14ac:dyDescent="0.3">
      <c r="O9" s="12"/>
      <c r="P9" s="12"/>
      <c r="Q9" s="12"/>
      <c r="R9" s="3"/>
      <c r="S9" s="12"/>
      <c r="T9" s="12"/>
    </row>
    <row r="10" spans="4:34" ht="17.25" thickBot="1" x14ac:dyDescent="0.3">
      <c r="O10" s="12"/>
      <c r="P10" s="12"/>
      <c r="Q10" s="12"/>
      <c r="R10" s="3"/>
      <c r="S10" s="12"/>
      <c r="T10" s="12"/>
    </row>
    <row r="11" spans="4:34" ht="17.25" thickBot="1" x14ac:dyDescent="0.3">
      <c r="O11" s="12"/>
      <c r="P11" s="12"/>
      <c r="Q11" s="12"/>
      <c r="R11" s="3"/>
      <c r="S11" s="12"/>
      <c r="T11" s="12"/>
    </row>
    <row r="12" spans="4:34" ht="17.25" thickBot="1" x14ac:dyDescent="0.3">
      <c r="O12" s="12"/>
      <c r="P12" s="12"/>
      <c r="Q12" s="12"/>
      <c r="R12" s="3"/>
      <c r="S12" s="12"/>
      <c r="T12" s="12"/>
      <c r="AC12" s="34">
        <v>1</v>
      </c>
      <c r="AD12" s="34" t="s">
        <v>20</v>
      </c>
      <c r="AE12" s="34">
        <v>155.81</v>
      </c>
      <c r="AF12" s="74">
        <f>AE12*10.764</f>
        <v>1677.1388399999998</v>
      </c>
      <c r="AG12" s="75">
        <v>1</v>
      </c>
    </row>
    <row r="13" spans="4:34" ht="17.25" thickBot="1" x14ac:dyDescent="0.3">
      <c r="O13" s="12"/>
      <c r="P13" s="12"/>
      <c r="Q13" s="12"/>
      <c r="R13" s="3"/>
      <c r="S13" s="12"/>
      <c r="T13" s="12"/>
      <c r="AC13" s="35">
        <v>2</v>
      </c>
      <c r="AD13" s="35" t="s">
        <v>20</v>
      </c>
      <c r="AE13" s="35">
        <v>155.81</v>
      </c>
      <c r="AF13" s="74">
        <f t="shared" ref="AF13:AF30" si="0">AE13*10.764</f>
        <v>1677.1388399999998</v>
      </c>
      <c r="AG13" s="75">
        <v>1</v>
      </c>
    </row>
    <row r="14" spans="4:34" ht="17.25" thickBot="1" x14ac:dyDescent="0.3">
      <c r="O14" s="12"/>
      <c r="P14" s="12"/>
      <c r="Q14" s="12"/>
      <c r="R14" s="3"/>
      <c r="S14" s="12"/>
      <c r="T14" s="12"/>
      <c r="AC14" s="34">
        <v>3</v>
      </c>
      <c r="AD14" s="34" t="s">
        <v>21</v>
      </c>
      <c r="AE14" s="34">
        <v>130.88999999999999</v>
      </c>
      <c r="AF14" s="74">
        <f t="shared" si="0"/>
        <v>1408.8999599999997</v>
      </c>
      <c r="AG14" s="75">
        <v>30</v>
      </c>
    </row>
    <row r="15" spans="4:34" ht="17.25" thickBot="1" x14ac:dyDescent="0.3">
      <c r="O15" s="12"/>
      <c r="P15" s="12"/>
      <c r="Q15" s="12"/>
      <c r="R15" s="3"/>
      <c r="S15" s="12"/>
      <c r="T15" s="12"/>
      <c r="AC15" s="35">
        <v>4</v>
      </c>
      <c r="AD15" s="35" t="s">
        <v>22</v>
      </c>
      <c r="AE15" s="35">
        <v>82.47</v>
      </c>
      <c r="AF15" s="74">
        <f t="shared" si="0"/>
        <v>887.70707999999991</v>
      </c>
      <c r="AG15" s="75">
        <v>30</v>
      </c>
    </row>
    <row r="16" spans="4:34" ht="17.25" thickBot="1" x14ac:dyDescent="0.3">
      <c r="O16" s="12"/>
      <c r="P16" s="12"/>
      <c r="Q16" s="12"/>
      <c r="R16" s="3"/>
      <c r="S16" s="12"/>
      <c r="T16" s="12"/>
      <c r="AC16" s="76">
        <v>5</v>
      </c>
      <c r="AD16" s="76" t="s">
        <v>21</v>
      </c>
      <c r="AE16" s="76">
        <v>131.21</v>
      </c>
      <c r="AF16" s="83">
        <f t="shared" si="0"/>
        <v>1412.3444400000001</v>
      </c>
      <c r="AG16" s="84">
        <v>26</v>
      </c>
      <c r="AH16" s="79"/>
    </row>
    <row r="17" spans="15:34" ht="17.25" thickBot="1" x14ac:dyDescent="0.3">
      <c r="O17" s="12"/>
      <c r="P17" s="12"/>
      <c r="Q17" s="12"/>
      <c r="R17" s="3"/>
      <c r="S17" s="12"/>
      <c r="T17" s="12"/>
      <c r="AC17" s="76">
        <v>6</v>
      </c>
      <c r="AD17" s="76" t="s">
        <v>21</v>
      </c>
      <c r="AE17" s="76">
        <v>131.58000000000001</v>
      </c>
      <c r="AF17" s="74">
        <f t="shared" si="0"/>
        <v>1416.3271200000001</v>
      </c>
      <c r="AG17" s="75">
        <v>9</v>
      </c>
      <c r="AH17" s="82"/>
    </row>
    <row r="18" spans="15:34" ht="17.25" thickBot="1" x14ac:dyDescent="0.3">
      <c r="O18" s="12"/>
      <c r="P18" s="12"/>
      <c r="Q18" s="12"/>
      <c r="R18" s="3"/>
      <c r="S18" s="12"/>
      <c r="T18" s="12"/>
      <c r="AC18" s="76">
        <v>7</v>
      </c>
      <c r="AD18" s="76" t="s">
        <v>21</v>
      </c>
      <c r="AE18" s="76">
        <v>102.53</v>
      </c>
      <c r="AF18" s="74">
        <f t="shared" si="0"/>
        <v>1103.63292</v>
      </c>
      <c r="AG18" s="75">
        <v>31</v>
      </c>
      <c r="AH18" s="79"/>
    </row>
    <row r="19" spans="15:34" ht="17.25" thickBot="1" x14ac:dyDescent="0.3">
      <c r="O19" s="12"/>
      <c r="P19" s="12"/>
      <c r="Q19" s="12"/>
      <c r="R19" s="2"/>
      <c r="S19" s="29"/>
      <c r="T19" s="12"/>
      <c r="AC19" s="76">
        <v>8</v>
      </c>
      <c r="AD19" s="76" t="s">
        <v>22</v>
      </c>
      <c r="AE19" s="76">
        <v>74.25</v>
      </c>
      <c r="AF19" s="74">
        <f t="shared" si="0"/>
        <v>799.22699999999998</v>
      </c>
      <c r="AG19" s="75">
        <v>31</v>
      </c>
      <c r="AH19" s="79"/>
    </row>
    <row r="20" spans="15:34" ht="17.25" thickBot="1" x14ac:dyDescent="0.3">
      <c r="O20" s="12"/>
      <c r="P20" s="12"/>
      <c r="Q20" s="12"/>
      <c r="R20" s="3"/>
      <c r="S20" s="30"/>
      <c r="T20" s="12"/>
      <c r="AC20" s="76">
        <v>9</v>
      </c>
      <c r="AD20" s="76" t="s">
        <v>22</v>
      </c>
      <c r="AE20" s="76">
        <v>74.25</v>
      </c>
      <c r="AF20" s="74">
        <f t="shared" si="0"/>
        <v>799.22699999999998</v>
      </c>
      <c r="AG20" s="75">
        <v>31</v>
      </c>
      <c r="AH20" s="79"/>
    </row>
    <row r="21" spans="15:34" ht="17.25" thickBot="1" x14ac:dyDescent="0.3">
      <c r="AC21" s="76">
        <v>10</v>
      </c>
      <c r="AD21" s="76" t="s">
        <v>21</v>
      </c>
      <c r="AE21" s="76">
        <v>102.53</v>
      </c>
      <c r="AF21" s="74">
        <f t="shared" si="0"/>
        <v>1103.63292</v>
      </c>
      <c r="AG21" s="75">
        <v>31</v>
      </c>
      <c r="AH21" s="79"/>
    </row>
    <row r="22" spans="15:34" ht="17.25" thickBot="1" x14ac:dyDescent="0.3">
      <c r="AC22" s="76">
        <v>11</v>
      </c>
      <c r="AD22" s="76" t="s">
        <v>20</v>
      </c>
      <c r="AE22" s="76">
        <v>169.78</v>
      </c>
      <c r="AF22" s="77">
        <f t="shared" si="0"/>
        <v>1827.5119199999999</v>
      </c>
      <c r="AG22" s="78">
        <v>1</v>
      </c>
      <c r="AH22" s="79"/>
    </row>
    <row r="23" spans="15:34" ht="17.25" thickBot="1" x14ac:dyDescent="0.3">
      <c r="AC23" s="76">
        <v>12</v>
      </c>
      <c r="AD23" s="76" t="s">
        <v>20</v>
      </c>
      <c r="AE23" s="76">
        <v>163.66</v>
      </c>
      <c r="AF23" s="74">
        <f t="shared" si="0"/>
        <v>1761.6362399999998</v>
      </c>
      <c r="AG23" s="75">
        <v>1</v>
      </c>
      <c r="AH23" s="79"/>
    </row>
    <row r="24" spans="15:34" ht="17.25" thickBot="1" x14ac:dyDescent="0.3">
      <c r="AC24" s="76">
        <v>13</v>
      </c>
      <c r="AD24" s="76" t="s">
        <v>20</v>
      </c>
      <c r="AE24" s="76">
        <v>163.66</v>
      </c>
      <c r="AF24" s="74">
        <f t="shared" si="0"/>
        <v>1761.6362399999998</v>
      </c>
      <c r="AG24" s="75">
        <v>1</v>
      </c>
      <c r="AH24" s="79"/>
    </row>
    <row r="25" spans="15:34" ht="17.25" thickBot="1" x14ac:dyDescent="0.3">
      <c r="AC25" s="76">
        <v>14</v>
      </c>
      <c r="AD25" s="76" t="s">
        <v>21</v>
      </c>
      <c r="AE25" s="76">
        <v>131.21</v>
      </c>
      <c r="AF25" s="83">
        <f t="shared" si="0"/>
        <v>1412.3444400000001</v>
      </c>
      <c r="AG25" s="84">
        <v>1</v>
      </c>
      <c r="AH25" s="79"/>
    </row>
    <row r="26" spans="15:34" ht="17.25" thickBot="1" x14ac:dyDescent="0.3">
      <c r="AC26" s="76">
        <v>15</v>
      </c>
      <c r="AD26" s="76" t="s">
        <v>21</v>
      </c>
      <c r="AE26" s="76">
        <v>131.21</v>
      </c>
      <c r="AF26" s="83">
        <f t="shared" si="0"/>
        <v>1412.3444400000001</v>
      </c>
      <c r="AG26" s="84">
        <v>1</v>
      </c>
      <c r="AH26" s="79"/>
    </row>
    <row r="27" spans="15:34" ht="17.25" thickBot="1" x14ac:dyDescent="0.3">
      <c r="AC27" s="76">
        <v>16</v>
      </c>
      <c r="AD27" s="76" t="s">
        <v>20</v>
      </c>
      <c r="AE27" s="76">
        <v>160.22</v>
      </c>
      <c r="AF27" s="77">
        <f t="shared" si="0"/>
        <v>1724.60808</v>
      </c>
      <c r="AG27" s="78">
        <v>1</v>
      </c>
      <c r="AH27" s="79"/>
    </row>
    <row r="28" spans="15:34" ht="17.25" thickBot="1" x14ac:dyDescent="0.3">
      <c r="AC28" s="76">
        <v>17</v>
      </c>
      <c r="AD28" s="76" t="s">
        <v>20</v>
      </c>
      <c r="AE28" s="76">
        <v>160.22</v>
      </c>
      <c r="AF28" s="77">
        <f t="shared" si="0"/>
        <v>1724.60808</v>
      </c>
      <c r="AG28" s="78">
        <v>1</v>
      </c>
      <c r="AH28" s="79"/>
    </row>
    <row r="29" spans="15:34" ht="17.25" thickBot="1" x14ac:dyDescent="0.3">
      <c r="AC29" s="76">
        <v>18</v>
      </c>
      <c r="AD29" s="76" t="s">
        <v>20</v>
      </c>
      <c r="AE29" s="72">
        <v>155.81</v>
      </c>
      <c r="AF29" s="74">
        <f t="shared" si="0"/>
        <v>1677.1388399999998</v>
      </c>
      <c r="AG29" s="75">
        <v>1</v>
      </c>
      <c r="AH29" s="79"/>
    </row>
    <row r="30" spans="15:34" ht="17.25" thickBot="1" x14ac:dyDescent="0.3">
      <c r="AC30" s="76">
        <v>19</v>
      </c>
      <c r="AD30" s="76" t="s">
        <v>20</v>
      </c>
      <c r="AE30" s="72">
        <v>155.81</v>
      </c>
      <c r="AF30" s="74">
        <f t="shared" si="0"/>
        <v>1677.1388399999998</v>
      </c>
      <c r="AG30" s="75">
        <v>1</v>
      </c>
      <c r="AH30" s="79"/>
    </row>
    <row r="31" spans="15:34" x14ac:dyDescent="0.25">
      <c r="AC31" s="80"/>
      <c r="AD31" s="80"/>
      <c r="AE31" s="80"/>
      <c r="AF31" s="79"/>
      <c r="AG31" s="81">
        <f>SUM(AG12:AG30)</f>
        <v>230</v>
      </c>
      <c r="AH31" s="79"/>
    </row>
    <row r="32" spans="15:34" x14ac:dyDescent="0.25">
      <c r="AC32" s="80"/>
      <c r="AD32" s="80"/>
      <c r="AE32" s="80"/>
      <c r="AF32" s="79"/>
      <c r="AG32" s="79"/>
      <c r="AH32" s="79"/>
    </row>
    <row r="33" spans="4:34" x14ac:dyDescent="0.25">
      <c r="AC33" s="80"/>
      <c r="AD33" s="80"/>
      <c r="AE33" s="80"/>
      <c r="AF33" s="79"/>
      <c r="AG33" s="79"/>
      <c r="AH33" s="79"/>
    </row>
    <row r="34" spans="4:34" x14ac:dyDescent="0.25">
      <c r="AE34">
        <f>131.21+9.27</f>
        <v>140.48000000000002</v>
      </c>
    </row>
    <row r="39" spans="4:34" ht="18.75" x14ac:dyDescent="0.3">
      <c r="D39" s="31"/>
    </row>
    <row r="43" spans="4:34" ht="15.75" thickBot="1" x14ac:dyDescent="0.3"/>
    <row r="44" spans="4:34" ht="17.25" thickBot="1" x14ac:dyDescent="0.3">
      <c r="O44" s="32"/>
    </row>
    <row r="45" spans="4:34" ht="17.25" thickBot="1" x14ac:dyDescent="0.3">
      <c r="O45" s="28"/>
    </row>
    <row r="46" spans="4:34" ht="17.25" thickBot="1" x14ac:dyDescent="0.3">
      <c r="O46" s="28"/>
    </row>
    <row r="47" spans="4:34" ht="17.25" thickBot="1" x14ac:dyDescent="0.3">
      <c r="O47" s="28"/>
    </row>
    <row r="48" spans="4:34" ht="17.25" thickBot="1" x14ac:dyDescent="0.3">
      <c r="O48" s="28"/>
    </row>
    <row r="49" spans="15:15" ht="17.25" thickBot="1" x14ac:dyDescent="0.3">
      <c r="O49" s="28"/>
    </row>
    <row r="50" spans="15:15" ht="17.25" thickBot="1" x14ac:dyDescent="0.3">
      <c r="O50" s="28"/>
    </row>
    <row r="51" spans="15:15" ht="17.25" thickBot="1" x14ac:dyDescent="0.3">
      <c r="O51" s="28"/>
    </row>
    <row r="52" spans="15:15" ht="17.25" thickBot="1" x14ac:dyDescent="0.3">
      <c r="O52" s="28"/>
    </row>
    <row r="53" spans="15:15" ht="17.25" thickBot="1" x14ac:dyDescent="0.3">
      <c r="O53" s="28"/>
    </row>
    <row r="54" spans="15:15" ht="17.25" thickBot="1" x14ac:dyDescent="0.3">
      <c r="O54" s="28"/>
    </row>
    <row r="55" spans="15:15" ht="17.25" thickBot="1" x14ac:dyDescent="0.3">
      <c r="O55" s="28"/>
    </row>
    <row r="56" spans="15:15" ht="17.25" thickBot="1" x14ac:dyDescent="0.3">
      <c r="O56" s="28"/>
    </row>
    <row r="57" spans="15:15" ht="17.25" thickBot="1" x14ac:dyDescent="0.3">
      <c r="O57" s="28"/>
    </row>
    <row r="58" spans="15:15" ht="17.25" thickBot="1" x14ac:dyDescent="0.3">
      <c r="O58" s="28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J66"/>
  <sheetViews>
    <sheetView topLeftCell="A40" zoomScale="160" zoomScaleNormal="160" workbookViewId="0">
      <selection activeCell="K59" sqref="K59"/>
    </sheetView>
  </sheetViews>
  <sheetFormatPr defaultRowHeight="15" x14ac:dyDescent="0.25"/>
  <sheetData>
    <row r="1" spans="1:11" x14ac:dyDescent="0.25">
      <c r="A1" s="6" t="s">
        <v>23</v>
      </c>
    </row>
    <row r="2" spans="1:11" x14ac:dyDescent="0.25">
      <c r="A2" t="s">
        <v>24</v>
      </c>
      <c r="B2">
        <v>1</v>
      </c>
      <c r="C2" t="s">
        <v>25</v>
      </c>
      <c r="E2">
        <v>3</v>
      </c>
      <c r="G2">
        <v>130.88999999999999</v>
      </c>
      <c r="H2" s="3">
        <f t="shared" ref="H2" si="0">G2*10.764</f>
        <v>1408.8999599999997</v>
      </c>
      <c r="I2" s="38">
        <v>9.51</v>
      </c>
      <c r="J2" s="3">
        <f t="shared" ref="J2" si="1">I2*10.764</f>
        <v>102.36563999999998</v>
      </c>
      <c r="K2" s="39">
        <f>H2+J2</f>
        <v>1511.2655999999997</v>
      </c>
    </row>
    <row r="3" spans="1:11" x14ac:dyDescent="0.25">
      <c r="B3">
        <v>2</v>
      </c>
      <c r="C3" t="s">
        <v>26</v>
      </c>
      <c r="G3">
        <v>82.47</v>
      </c>
      <c r="H3" s="3">
        <f t="shared" ref="H3" si="2">G3*10.764</f>
        <v>887.70707999999991</v>
      </c>
      <c r="I3" s="38">
        <v>8.49</v>
      </c>
      <c r="J3" s="3">
        <f t="shared" ref="J3" si="3">I3*10.764</f>
        <v>91.386359999999996</v>
      </c>
      <c r="K3" s="39">
        <f t="shared" ref="K3:K4" si="4">H3+J3</f>
        <v>979.09343999999987</v>
      </c>
    </row>
    <row r="4" spans="1:11" x14ac:dyDescent="0.25">
      <c r="B4">
        <v>3</v>
      </c>
      <c r="C4" t="s">
        <v>25</v>
      </c>
      <c r="G4">
        <v>131.58000000000001</v>
      </c>
      <c r="H4" s="3">
        <f t="shared" ref="H4" si="5">G4*10.764</f>
        <v>1416.3271200000001</v>
      </c>
      <c r="I4" s="38">
        <v>13.09</v>
      </c>
      <c r="J4" s="3">
        <f t="shared" ref="J4" si="6">I4*10.764</f>
        <v>140.90075999999999</v>
      </c>
      <c r="K4" s="39">
        <f t="shared" si="4"/>
        <v>1557.2278800000001</v>
      </c>
    </row>
    <row r="5" spans="1:11" x14ac:dyDescent="0.25">
      <c r="K5" s="40"/>
    </row>
    <row r="6" spans="1:11" x14ac:dyDescent="0.25">
      <c r="A6" s="6" t="s">
        <v>27</v>
      </c>
      <c r="K6" s="40"/>
    </row>
    <row r="7" spans="1:11" s="6" customFormat="1" x14ac:dyDescent="0.25">
      <c r="A7" t="s">
        <v>24</v>
      </c>
      <c r="B7">
        <v>1</v>
      </c>
      <c r="C7" t="s">
        <v>25</v>
      </c>
      <c r="E7" s="6">
        <v>3</v>
      </c>
      <c r="G7">
        <v>130.88999999999999</v>
      </c>
      <c r="H7" s="3">
        <f t="shared" ref="H7" si="7">G7*10.764</f>
        <v>1408.8999599999997</v>
      </c>
      <c r="I7" s="38">
        <v>9.51</v>
      </c>
      <c r="J7" s="3">
        <f t="shared" ref="J7" si="8">I7*10.764</f>
        <v>102.36563999999998</v>
      </c>
      <c r="K7" s="39">
        <f t="shared" ref="K7:K9" si="9">H7+J7</f>
        <v>1511.2655999999997</v>
      </c>
    </row>
    <row r="8" spans="1:11" x14ac:dyDescent="0.25">
      <c r="B8">
        <v>2</v>
      </c>
      <c r="C8" t="s">
        <v>26</v>
      </c>
      <c r="G8">
        <v>82.47</v>
      </c>
      <c r="H8" s="3">
        <f t="shared" ref="H8" si="10">G8*10.764</f>
        <v>887.70707999999991</v>
      </c>
      <c r="I8" s="38">
        <v>8.49</v>
      </c>
      <c r="J8" s="3">
        <f t="shared" ref="J8" si="11">I8*10.764</f>
        <v>91.386359999999996</v>
      </c>
      <c r="K8" s="39">
        <f t="shared" si="9"/>
        <v>979.09343999999987</v>
      </c>
    </row>
    <row r="9" spans="1:11" x14ac:dyDescent="0.25">
      <c r="B9">
        <v>3</v>
      </c>
      <c r="C9" t="s">
        <v>25</v>
      </c>
      <c r="G9">
        <v>131.58000000000001</v>
      </c>
      <c r="H9" s="3">
        <f t="shared" ref="H9" si="12">G9*10.764</f>
        <v>1416.3271200000001</v>
      </c>
      <c r="I9" s="38">
        <v>13.09</v>
      </c>
      <c r="J9" s="3">
        <f t="shared" ref="J9" si="13">I9*10.764</f>
        <v>140.90075999999999</v>
      </c>
      <c r="K9" s="39">
        <f t="shared" si="9"/>
        <v>1557.2278800000001</v>
      </c>
    </row>
    <row r="10" spans="1:11" x14ac:dyDescent="0.25">
      <c r="K10" s="40"/>
    </row>
    <row r="11" spans="1:11" x14ac:dyDescent="0.25">
      <c r="A11" s="36" t="s">
        <v>28</v>
      </c>
      <c r="B11" s="37"/>
      <c r="C11" s="37"/>
      <c r="H11" s="3"/>
      <c r="I11" s="38"/>
      <c r="J11" s="3"/>
      <c r="K11" s="40"/>
    </row>
    <row r="12" spans="1:11" x14ac:dyDescent="0.25">
      <c r="A12" s="37" t="s">
        <v>24</v>
      </c>
      <c r="B12" s="37">
        <v>1</v>
      </c>
      <c r="C12" s="37" t="s">
        <v>25</v>
      </c>
      <c r="E12">
        <v>3</v>
      </c>
      <c r="G12">
        <v>130.88999999999999</v>
      </c>
      <c r="H12" s="3">
        <f t="shared" ref="H12" si="14">G12*10.764</f>
        <v>1408.8999599999997</v>
      </c>
      <c r="I12" s="38">
        <v>9.51</v>
      </c>
      <c r="J12" s="3">
        <f t="shared" ref="J12" si="15">I12*10.764</f>
        <v>102.36563999999998</v>
      </c>
      <c r="K12" s="39">
        <f t="shared" ref="K12:K14" si="16">H12+J12</f>
        <v>1511.2655999999997</v>
      </c>
    </row>
    <row r="13" spans="1:11" x14ac:dyDescent="0.25">
      <c r="A13" s="37"/>
      <c r="B13" s="37">
        <v>2</v>
      </c>
      <c r="C13" s="37" t="s">
        <v>26</v>
      </c>
      <c r="G13">
        <v>82.47</v>
      </c>
      <c r="H13" s="3">
        <f t="shared" ref="H13" si="17">G13*10.764</f>
        <v>887.70707999999991</v>
      </c>
      <c r="I13" s="38">
        <v>8.49</v>
      </c>
      <c r="J13" s="3">
        <f t="shared" ref="J13" si="18">I13*10.764</f>
        <v>91.386359999999996</v>
      </c>
      <c r="K13" s="39">
        <f t="shared" si="16"/>
        <v>979.09343999999987</v>
      </c>
    </row>
    <row r="14" spans="1:11" x14ac:dyDescent="0.25">
      <c r="A14" s="37"/>
      <c r="B14" s="37">
        <v>3</v>
      </c>
      <c r="C14" s="37" t="s">
        <v>25</v>
      </c>
      <c r="G14">
        <v>131.58000000000001</v>
      </c>
      <c r="H14" s="3">
        <f t="shared" ref="H14" si="19">G14*10.764</f>
        <v>1416.3271200000001</v>
      </c>
      <c r="I14" s="38">
        <v>13.09</v>
      </c>
      <c r="J14" s="3">
        <f t="shared" ref="J14" si="20">I14*10.764</f>
        <v>140.90075999999999</v>
      </c>
      <c r="K14" s="39">
        <f t="shared" si="16"/>
        <v>1557.2278800000001</v>
      </c>
    </row>
    <row r="15" spans="1:11" x14ac:dyDescent="0.25">
      <c r="K15" s="40"/>
    </row>
    <row r="16" spans="1:11" x14ac:dyDescent="0.25">
      <c r="A16" s="6" t="s">
        <v>29</v>
      </c>
      <c r="K16" s="40"/>
    </row>
    <row r="17" spans="1:11" x14ac:dyDescent="0.25">
      <c r="A17" t="s">
        <v>38</v>
      </c>
      <c r="B17" s="37">
        <v>3</v>
      </c>
      <c r="C17" s="37" t="s">
        <v>25</v>
      </c>
      <c r="E17">
        <v>1</v>
      </c>
      <c r="G17">
        <v>131.58000000000001</v>
      </c>
      <c r="H17" s="3">
        <f t="shared" ref="H17" si="21">G17*10.764</f>
        <v>1416.3271200000001</v>
      </c>
      <c r="I17" s="38">
        <v>13.09</v>
      </c>
      <c r="J17" s="3">
        <f t="shared" ref="J17" si="22">I17*10.764</f>
        <v>140.90075999999999</v>
      </c>
      <c r="K17" s="39">
        <f t="shared" ref="K17" si="23">H17+J17</f>
        <v>1557.2278800000001</v>
      </c>
    </row>
    <row r="18" spans="1:11" x14ac:dyDescent="0.25">
      <c r="K18" s="40"/>
    </row>
    <row r="19" spans="1:11" x14ac:dyDescent="0.25">
      <c r="A19" s="6" t="s">
        <v>30</v>
      </c>
      <c r="K19" s="40"/>
    </row>
    <row r="20" spans="1:11" x14ac:dyDescent="0.25">
      <c r="A20" t="s">
        <v>31</v>
      </c>
      <c r="B20">
        <v>1</v>
      </c>
      <c r="C20" t="s">
        <v>25</v>
      </c>
      <c r="D20">
        <v>122.51</v>
      </c>
      <c r="E20" s="3">
        <f>D20*10.764</f>
        <v>1318.6976399999999</v>
      </c>
      <c r="G20">
        <v>130.88999999999999</v>
      </c>
      <c r="H20" s="3">
        <f t="shared" ref="H20:J26" si="24">G20*10.764</f>
        <v>1408.8999599999997</v>
      </c>
      <c r="I20" s="38">
        <v>9.51</v>
      </c>
      <c r="J20" s="3">
        <f t="shared" si="24"/>
        <v>102.36563999999998</v>
      </c>
      <c r="K20" s="39">
        <f t="shared" ref="K20:K26" si="25">H20+J20</f>
        <v>1511.2655999999997</v>
      </c>
    </row>
    <row r="21" spans="1:11" x14ac:dyDescent="0.25">
      <c r="B21">
        <v>2</v>
      </c>
      <c r="C21" t="s">
        <v>26</v>
      </c>
      <c r="D21">
        <v>77.430000000000007</v>
      </c>
      <c r="E21" s="3">
        <f>D21*10.764</f>
        <v>833.45652000000007</v>
      </c>
      <c r="G21">
        <v>82.47</v>
      </c>
      <c r="H21" s="3">
        <f t="shared" si="24"/>
        <v>887.70707999999991</v>
      </c>
      <c r="I21" s="38">
        <v>8.49</v>
      </c>
      <c r="J21" s="3">
        <f t="shared" si="24"/>
        <v>91.386359999999996</v>
      </c>
      <c r="K21" s="39">
        <f t="shared" si="25"/>
        <v>979.09343999999987</v>
      </c>
    </row>
    <row r="22" spans="1:11" x14ac:dyDescent="0.25">
      <c r="B22">
        <v>3</v>
      </c>
      <c r="C22" t="s">
        <v>25</v>
      </c>
      <c r="D22">
        <v>122.56</v>
      </c>
      <c r="E22" s="3">
        <f>D22*10.764</f>
        <v>1319.2358400000001</v>
      </c>
      <c r="G22">
        <v>131.58000000000001</v>
      </c>
      <c r="H22" s="3">
        <f t="shared" si="24"/>
        <v>1416.3271200000001</v>
      </c>
      <c r="I22" s="38">
        <v>13.09</v>
      </c>
      <c r="J22" s="3">
        <f t="shared" si="24"/>
        <v>140.90075999999999</v>
      </c>
      <c r="K22" s="39">
        <f t="shared" si="25"/>
        <v>1557.2278800000001</v>
      </c>
    </row>
    <row r="23" spans="1:11" x14ac:dyDescent="0.25">
      <c r="B23">
        <v>4</v>
      </c>
      <c r="C23" t="s">
        <v>25</v>
      </c>
      <c r="D23">
        <v>97.14</v>
      </c>
      <c r="E23" s="3">
        <f>D23*10.764</f>
        <v>1045.6149599999999</v>
      </c>
      <c r="G23">
        <v>102.53</v>
      </c>
      <c r="H23" s="3">
        <f t="shared" si="24"/>
        <v>1103.63292</v>
      </c>
      <c r="I23" s="38">
        <v>8.57</v>
      </c>
      <c r="J23" s="3">
        <f t="shared" si="24"/>
        <v>92.247479999999996</v>
      </c>
      <c r="K23" s="39">
        <f t="shared" si="25"/>
        <v>1195.8804</v>
      </c>
    </row>
    <row r="24" spans="1:11" x14ac:dyDescent="0.25">
      <c r="B24">
        <v>5</v>
      </c>
      <c r="C24" t="s">
        <v>26</v>
      </c>
      <c r="D24">
        <v>70.52</v>
      </c>
      <c r="E24" s="3">
        <f>D24*10.764</f>
        <v>759.07727999999986</v>
      </c>
      <c r="G24">
        <v>74.25</v>
      </c>
      <c r="H24" s="3">
        <f t="shared" si="24"/>
        <v>799.22699999999998</v>
      </c>
      <c r="I24" s="38">
        <v>7.73</v>
      </c>
      <c r="J24" s="3">
        <f t="shared" si="24"/>
        <v>83.205719999999999</v>
      </c>
      <c r="K24" s="39">
        <f t="shared" si="25"/>
        <v>882.43272000000002</v>
      </c>
    </row>
    <row r="25" spans="1:11" x14ac:dyDescent="0.25">
      <c r="B25">
        <v>6</v>
      </c>
      <c r="C25" t="s">
        <v>26</v>
      </c>
      <c r="D25">
        <v>70.52</v>
      </c>
      <c r="E25" s="3">
        <f>D25*10.764</f>
        <v>759.07727999999986</v>
      </c>
      <c r="G25">
        <v>74.25</v>
      </c>
      <c r="H25" s="3">
        <f t="shared" si="24"/>
        <v>799.22699999999998</v>
      </c>
      <c r="I25" s="38">
        <v>7.73</v>
      </c>
      <c r="J25" s="3">
        <f t="shared" si="24"/>
        <v>83.205719999999999</v>
      </c>
      <c r="K25" s="39">
        <f t="shared" si="25"/>
        <v>882.43272000000002</v>
      </c>
    </row>
    <row r="26" spans="1:11" x14ac:dyDescent="0.25">
      <c r="B26">
        <v>7</v>
      </c>
      <c r="C26" s="37" t="s">
        <v>25</v>
      </c>
      <c r="D26">
        <v>97.14</v>
      </c>
      <c r="E26" s="3">
        <f>D26*10.764</f>
        <v>1045.6149599999999</v>
      </c>
      <c r="G26">
        <v>102.53</v>
      </c>
      <c r="H26" s="3">
        <f t="shared" si="24"/>
        <v>1103.63292</v>
      </c>
      <c r="I26" s="38">
        <v>8.57</v>
      </c>
      <c r="J26" s="3">
        <f t="shared" si="24"/>
        <v>92.247479999999996</v>
      </c>
      <c r="K26" s="39">
        <f t="shared" si="25"/>
        <v>1195.8804</v>
      </c>
    </row>
    <row r="27" spans="1:11" x14ac:dyDescent="0.25">
      <c r="E27" s="39">
        <f>20*7</f>
        <v>140</v>
      </c>
      <c r="K27" s="40"/>
    </row>
    <row r="28" spans="1:11" x14ac:dyDescent="0.25">
      <c r="A28" s="6" t="s">
        <v>34</v>
      </c>
      <c r="K28" s="40"/>
    </row>
    <row r="29" spans="1:11" x14ac:dyDescent="0.25">
      <c r="A29" t="s">
        <v>32</v>
      </c>
      <c r="B29">
        <v>1</v>
      </c>
      <c r="C29" t="s">
        <v>17</v>
      </c>
      <c r="E29">
        <f>4*5</f>
        <v>20</v>
      </c>
      <c r="G29">
        <v>0</v>
      </c>
      <c r="H29" s="3">
        <f t="shared" ref="H29" si="26">G29*10.764</f>
        <v>0</v>
      </c>
      <c r="I29" s="38">
        <v>0</v>
      </c>
      <c r="J29" s="3">
        <f t="shared" ref="J29" si="27">I29*10.764</f>
        <v>0</v>
      </c>
      <c r="K29" s="39">
        <f t="shared" ref="K29:K35" si="28">H29+J29</f>
        <v>0</v>
      </c>
    </row>
    <row r="30" spans="1:11" x14ac:dyDescent="0.25">
      <c r="B30">
        <v>2</v>
      </c>
      <c r="C30" t="s">
        <v>17</v>
      </c>
      <c r="G30">
        <v>0</v>
      </c>
      <c r="H30" s="3">
        <f t="shared" ref="H30" si="29">G30*10.764</f>
        <v>0</v>
      </c>
      <c r="I30" s="38">
        <v>0</v>
      </c>
      <c r="J30" s="3">
        <f t="shared" ref="J30" si="30">I30*10.764</f>
        <v>0</v>
      </c>
      <c r="K30" s="39">
        <f t="shared" si="28"/>
        <v>0</v>
      </c>
    </row>
    <row r="31" spans="1:11" x14ac:dyDescent="0.25">
      <c r="B31">
        <v>3</v>
      </c>
      <c r="C31" t="s">
        <v>25</v>
      </c>
      <c r="G31">
        <v>131.21</v>
      </c>
      <c r="H31" s="3">
        <f t="shared" ref="H31" si="31">G31*10.764</f>
        <v>1412.3444400000001</v>
      </c>
      <c r="I31" s="38">
        <v>9.27</v>
      </c>
      <c r="J31" s="3">
        <f t="shared" ref="J31" si="32">I31*10.764</f>
        <v>99.782279999999986</v>
      </c>
      <c r="K31" s="39">
        <f t="shared" si="28"/>
        <v>1512.12672</v>
      </c>
    </row>
    <row r="32" spans="1:11" x14ac:dyDescent="0.25">
      <c r="B32">
        <v>4</v>
      </c>
      <c r="C32" t="s">
        <v>25</v>
      </c>
      <c r="G32">
        <v>102.53</v>
      </c>
      <c r="H32" s="3">
        <f t="shared" ref="H32" si="33">G32*10.764</f>
        <v>1103.63292</v>
      </c>
      <c r="I32" s="38">
        <v>8.57</v>
      </c>
      <c r="J32" s="3">
        <f t="shared" ref="J32" si="34">I32*10.764</f>
        <v>92.247479999999996</v>
      </c>
      <c r="K32" s="39">
        <f t="shared" si="28"/>
        <v>1195.8804</v>
      </c>
    </row>
    <row r="33" spans="1:11" x14ac:dyDescent="0.25">
      <c r="B33">
        <v>5</v>
      </c>
      <c r="C33" t="s">
        <v>26</v>
      </c>
      <c r="G33">
        <v>74.25</v>
      </c>
      <c r="H33" s="3">
        <f t="shared" ref="H33" si="35">G33*10.764</f>
        <v>799.22699999999998</v>
      </c>
      <c r="I33" s="38">
        <v>7.73</v>
      </c>
      <c r="J33" s="3">
        <f t="shared" ref="J33" si="36">I33*10.764</f>
        <v>83.205719999999999</v>
      </c>
      <c r="K33" s="39">
        <f t="shared" si="28"/>
        <v>882.43272000000002</v>
      </c>
    </row>
    <row r="34" spans="1:11" x14ac:dyDescent="0.25">
      <c r="B34">
        <v>6</v>
      </c>
      <c r="C34" t="s">
        <v>26</v>
      </c>
      <c r="G34">
        <v>74.25</v>
      </c>
      <c r="H34" s="3">
        <f t="shared" ref="H34" si="37">G34*10.764</f>
        <v>799.22699999999998</v>
      </c>
      <c r="I34" s="38">
        <v>7.73</v>
      </c>
      <c r="J34" s="3">
        <f t="shared" ref="J34" si="38">I34*10.764</f>
        <v>83.205719999999999</v>
      </c>
      <c r="K34" s="39">
        <f t="shared" si="28"/>
        <v>882.43272000000002</v>
      </c>
    </row>
    <row r="35" spans="1:11" x14ac:dyDescent="0.25">
      <c r="B35">
        <v>7</v>
      </c>
      <c r="C35" s="37" t="s">
        <v>25</v>
      </c>
      <c r="G35">
        <v>102.53</v>
      </c>
      <c r="H35" s="3">
        <f t="shared" ref="H35" si="39">G35*10.764</f>
        <v>1103.63292</v>
      </c>
      <c r="I35" s="38">
        <v>8.57</v>
      </c>
      <c r="J35" s="3">
        <f t="shared" ref="J35" si="40">I35*10.764</f>
        <v>92.247479999999996</v>
      </c>
      <c r="K35" s="39">
        <f t="shared" si="28"/>
        <v>1195.8804</v>
      </c>
    </row>
    <row r="36" spans="1:11" x14ac:dyDescent="0.25">
      <c r="K36" s="40"/>
    </row>
    <row r="37" spans="1:11" x14ac:dyDescent="0.25">
      <c r="K37" s="40"/>
    </row>
    <row r="38" spans="1:11" x14ac:dyDescent="0.25">
      <c r="A38" s="6" t="s">
        <v>33</v>
      </c>
      <c r="K38" s="40"/>
    </row>
    <row r="39" spans="1:11" x14ac:dyDescent="0.25">
      <c r="A39" t="s">
        <v>31</v>
      </c>
      <c r="B39">
        <v>1</v>
      </c>
      <c r="C39" t="s">
        <v>25</v>
      </c>
      <c r="E39">
        <f>7*7</f>
        <v>49</v>
      </c>
      <c r="G39">
        <v>130.88999999999999</v>
      </c>
      <c r="H39" s="3">
        <f t="shared" ref="H39" si="41">G39*10.764</f>
        <v>1408.8999599999997</v>
      </c>
      <c r="I39" s="38">
        <v>9.51</v>
      </c>
      <c r="J39" s="3">
        <f t="shared" ref="J39" si="42">I39*10.764</f>
        <v>102.36563999999998</v>
      </c>
      <c r="K39" s="39">
        <f t="shared" ref="K39:K45" si="43">H39+J39</f>
        <v>1511.2655999999997</v>
      </c>
    </row>
    <row r="40" spans="1:11" x14ac:dyDescent="0.25">
      <c r="B40">
        <v>2</v>
      </c>
      <c r="C40" t="s">
        <v>26</v>
      </c>
      <c r="G40">
        <v>82.47</v>
      </c>
      <c r="H40" s="3">
        <f t="shared" ref="H40" si="44">G40*10.764</f>
        <v>887.70707999999991</v>
      </c>
      <c r="I40" s="38">
        <v>8.49</v>
      </c>
      <c r="J40" s="3">
        <f t="shared" ref="J40" si="45">I40*10.764</f>
        <v>91.386359999999996</v>
      </c>
      <c r="K40" s="39">
        <f t="shared" si="43"/>
        <v>979.09343999999987</v>
      </c>
    </row>
    <row r="41" spans="1:11" x14ac:dyDescent="0.25">
      <c r="B41">
        <v>3</v>
      </c>
      <c r="C41" t="s">
        <v>25</v>
      </c>
      <c r="G41">
        <v>131.58000000000001</v>
      </c>
      <c r="H41" s="3">
        <f t="shared" ref="H41" si="46">G41*10.764</f>
        <v>1416.3271200000001</v>
      </c>
      <c r="I41" s="38">
        <v>13.09</v>
      </c>
      <c r="J41" s="3">
        <f t="shared" ref="J41" si="47">I41*10.764</f>
        <v>140.90075999999999</v>
      </c>
      <c r="K41" s="39">
        <f t="shared" si="43"/>
        <v>1557.2278800000001</v>
      </c>
    </row>
    <row r="42" spans="1:11" x14ac:dyDescent="0.25">
      <c r="B42">
        <v>4</v>
      </c>
      <c r="C42" t="s">
        <v>25</v>
      </c>
      <c r="G42">
        <v>102.53</v>
      </c>
      <c r="H42" s="3">
        <f t="shared" ref="H42" si="48">G42*10.764</f>
        <v>1103.63292</v>
      </c>
      <c r="I42" s="38">
        <v>8.57</v>
      </c>
      <c r="J42" s="3">
        <f t="shared" ref="J42" si="49">I42*10.764</f>
        <v>92.247479999999996</v>
      </c>
      <c r="K42" s="39">
        <f t="shared" si="43"/>
        <v>1195.8804</v>
      </c>
    </row>
    <row r="43" spans="1:11" x14ac:dyDescent="0.25">
      <c r="B43">
        <v>5</v>
      </c>
      <c r="C43" t="s">
        <v>26</v>
      </c>
      <c r="G43">
        <v>74.25</v>
      </c>
      <c r="H43" s="3">
        <f t="shared" ref="H43" si="50">G43*10.764</f>
        <v>799.22699999999998</v>
      </c>
      <c r="I43" s="38">
        <v>7.73</v>
      </c>
      <c r="J43" s="3">
        <f t="shared" ref="J43" si="51">I43*10.764</f>
        <v>83.205719999999999</v>
      </c>
      <c r="K43" s="39">
        <f t="shared" si="43"/>
        <v>882.43272000000002</v>
      </c>
    </row>
    <row r="44" spans="1:11" x14ac:dyDescent="0.25">
      <c r="B44">
        <v>6</v>
      </c>
      <c r="C44" t="s">
        <v>26</v>
      </c>
      <c r="G44">
        <v>74.25</v>
      </c>
      <c r="H44" s="3">
        <f t="shared" ref="H44" si="52">G44*10.764</f>
        <v>799.22699999999998</v>
      </c>
      <c r="I44" s="38">
        <v>7.73</v>
      </c>
      <c r="J44" s="3">
        <f t="shared" ref="J44" si="53">I44*10.764</f>
        <v>83.205719999999999</v>
      </c>
      <c r="K44" s="39">
        <f t="shared" si="43"/>
        <v>882.43272000000002</v>
      </c>
    </row>
    <row r="45" spans="1:11" x14ac:dyDescent="0.25">
      <c r="B45">
        <v>7</v>
      </c>
      <c r="C45" s="37" t="s">
        <v>25</v>
      </c>
      <c r="G45">
        <v>102.53</v>
      </c>
      <c r="H45" s="3">
        <f t="shared" ref="H45" si="54">G45*10.764</f>
        <v>1103.63292</v>
      </c>
      <c r="I45" s="38">
        <v>8.57</v>
      </c>
      <c r="J45" s="3">
        <f t="shared" ref="J45" si="55">I45*10.764</f>
        <v>92.247479999999996</v>
      </c>
      <c r="K45" s="39">
        <f t="shared" si="43"/>
        <v>1195.8804</v>
      </c>
    </row>
    <row r="46" spans="1:11" x14ac:dyDescent="0.25">
      <c r="K46" s="40"/>
    </row>
    <row r="47" spans="1:11" x14ac:dyDescent="0.25">
      <c r="A47" s="6" t="s">
        <v>35</v>
      </c>
      <c r="K47" s="40"/>
    </row>
    <row r="48" spans="1:11" x14ac:dyDescent="0.25">
      <c r="A48" t="s">
        <v>18</v>
      </c>
      <c r="B48">
        <v>1</v>
      </c>
      <c r="C48" t="s">
        <v>36</v>
      </c>
      <c r="D48">
        <v>152.41</v>
      </c>
      <c r="E48">
        <v>4</v>
      </c>
      <c r="G48">
        <v>163.66</v>
      </c>
      <c r="H48" s="3">
        <f t="shared" ref="H48" si="56">G48*10.764</f>
        <v>1761.6362399999998</v>
      </c>
      <c r="I48" s="38">
        <v>68.63</v>
      </c>
      <c r="J48" s="3">
        <f t="shared" ref="J48:J51" si="57">I48*10.764</f>
        <v>738.73331999999994</v>
      </c>
      <c r="K48" s="39">
        <f t="shared" ref="K48:K51" si="58">H48+J48</f>
        <v>2500.3695599999996</v>
      </c>
    </row>
    <row r="49" spans="1:11" x14ac:dyDescent="0.25">
      <c r="B49">
        <v>2</v>
      </c>
      <c r="C49" t="s">
        <v>25</v>
      </c>
      <c r="G49">
        <v>131.21</v>
      </c>
      <c r="H49" s="3">
        <f t="shared" ref="H49" si="59">G49*10.764</f>
        <v>1412.3444400000001</v>
      </c>
      <c r="I49" s="38">
        <v>9.27</v>
      </c>
      <c r="J49" s="3">
        <f t="shared" si="57"/>
        <v>99.782279999999986</v>
      </c>
      <c r="K49" s="39">
        <f t="shared" si="58"/>
        <v>1512.12672</v>
      </c>
    </row>
    <row r="50" spans="1:11" x14ac:dyDescent="0.25">
      <c r="B50">
        <v>3</v>
      </c>
      <c r="C50" t="s">
        <v>36</v>
      </c>
      <c r="G50">
        <v>155.81</v>
      </c>
      <c r="H50" s="3">
        <f t="shared" ref="H50" si="60">G50*10.764</f>
        <v>1677.1388399999998</v>
      </c>
      <c r="I50" s="38">
        <v>37.619999999999997</v>
      </c>
      <c r="J50" s="3">
        <f t="shared" si="57"/>
        <v>404.94167999999996</v>
      </c>
      <c r="K50" s="39">
        <f t="shared" si="58"/>
        <v>2082.08052</v>
      </c>
    </row>
    <row r="51" spans="1:11" x14ac:dyDescent="0.25">
      <c r="B51">
        <v>4</v>
      </c>
      <c r="C51" t="s">
        <v>36</v>
      </c>
      <c r="G51">
        <v>155.81</v>
      </c>
      <c r="H51" s="3">
        <f t="shared" ref="H51" si="61">G51*10.764</f>
        <v>1677.1388399999998</v>
      </c>
      <c r="I51" s="38">
        <v>37.619999999999997</v>
      </c>
      <c r="J51" s="3">
        <f t="shared" si="57"/>
        <v>404.94167999999996</v>
      </c>
      <c r="K51" s="39">
        <f t="shared" si="58"/>
        <v>2082.08052</v>
      </c>
    </row>
    <row r="52" spans="1:11" x14ac:dyDescent="0.25">
      <c r="K52" s="40"/>
    </row>
    <row r="53" spans="1:11" x14ac:dyDescent="0.25">
      <c r="A53" s="6" t="s">
        <v>37</v>
      </c>
      <c r="K53" s="40"/>
    </row>
    <row r="54" spans="1:11" x14ac:dyDescent="0.25">
      <c r="A54" t="s">
        <v>18</v>
      </c>
      <c r="B54">
        <v>1</v>
      </c>
      <c r="C54" t="s">
        <v>36</v>
      </c>
      <c r="E54">
        <v>8</v>
      </c>
      <c r="G54">
        <v>163.66</v>
      </c>
      <c r="H54" s="3">
        <f t="shared" ref="H54:H57" si="62">G54*10.764</f>
        <v>1761.6362399999998</v>
      </c>
      <c r="I54" s="38">
        <v>13.82</v>
      </c>
      <c r="J54" s="3">
        <f t="shared" ref="J54:J57" si="63">I54*10.764</f>
        <v>148.75847999999999</v>
      </c>
      <c r="K54" s="39">
        <f t="shared" ref="K54:K57" si="64">H54+J54</f>
        <v>1910.3947199999998</v>
      </c>
    </row>
    <row r="55" spans="1:11" x14ac:dyDescent="0.25">
      <c r="B55">
        <v>2</v>
      </c>
      <c r="C55" t="s">
        <v>25</v>
      </c>
      <c r="G55">
        <v>131.21</v>
      </c>
      <c r="H55" s="3">
        <f t="shared" si="62"/>
        <v>1412.3444400000001</v>
      </c>
      <c r="I55" s="38">
        <v>9.27</v>
      </c>
      <c r="J55" s="3">
        <f t="shared" si="63"/>
        <v>99.782279999999986</v>
      </c>
      <c r="K55" s="39">
        <f t="shared" si="64"/>
        <v>1512.12672</v>
      </c>
    </row>
    <row r="56" spans="1:11" x14ac:dyDescent="0.25">
      <c r="B56">
        <v>3</v>
      </c>
      <c r="C56" t="s">
        <v>36</v>
      </c>
      <c r="G56">
        <v>155.81</v>
      </c>
      <c r="H56" s="3">
        <f t="shared" si="62"/>
        <v>1677.1388399999998</v>
      </c>
      <c r="I56" s="38">
        <v>12.29</v>
      </c>
      <c r="J56" s="3">
        <f t="shared" si="63"/>
        <v>132.28955999999999</v>
      </c>
      <c r="K56" s="39">
        <f t="shared" si="64"/>
        <v>1809.4283999999998</v>
      </c>
    </row>
    <row r="57" spans="1:11" x14ac:dyDescent="0.25">
      <c r="B57">
        <v>4</v>
      </c>
      <c r="C57" t="s">
        <v>36</v>
      </c>
      <c r="G57">
        <v>155.81</v>
      </c>
      <c r="H57" s="3">
        <f t="shared" si="62"/>
        <v>1677.1388399999998</v>
      </c>
      <c r="I57" s="38">
        <v>12.29</v>
      </c>
      <c r="J57" s="3">
        <f t="shared" si="63"/>
        <v>132.28955999999999</v>
      </c>
      <c r="K57" s="39">
        <f t="shared" si="64"/>
        <v>1809.4283999999998</v>
      </c>
    </row>
    <row r="61" spans="1:11" x14ac:dyDescent="0.25">
      <c r="I61" s="38">
        <f>G50+I50</f>
        <v>193.43</v>
      </c>
    </row>
    <row r="66" spans="36:36" x14ac:dyDescent="0.25">
      <c r="AJ66">
        <f>145.9*10.764</f>
        <v>1570.4675999999999</v>
      </c>
    </row>
  </sheetData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B3" sqref="B3:H6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75BC-AB72-4D0F-B842-545365663BDA}">
  <dimension ref="A1:P27"/>
  <sheetViews>
    <sheetView zoomScale="130" zoomScaleNormal="130" workbookViewId="0">
      <selection activeCell="G20" sqref="G20"/>
    </sheetView>
  </sheetViews>
  <sheetFormatPr defaultRowHeight="15" x14ac:dyDescent="0.25"/>
  <cols>
    <col min="1" max="1" width="7" customWidth="1"/>
    <col min="2" max="2" width="14.28515625" customWidth="1"/>
    <col min="3" max="5" width="13.5703125" customWidth="1"/>
    <col min="6" max="6" width="11" style="13" customWidth="1"/>
    <col min="7" max="7" width="18.5703125" customWidth="1"/>
    <col min="8" max="8" width="15.28515625" customWidth="1"/>
    <col min="9" max="9" width="10" customWidth="1"/>
    <col min="10" max="10" width="16.28515625" customWidth="1"/>
    <col min="12" max="12" width="11" bestFit="1" customWidth="1"/>
    <col min="13" max="13" width="15" customWidth="1"/>
    <col min="14" max="14" width="13.140625" customWidth="1"/>
    <col min="15" max="15" width="20.140625" customWidth="1"/>
    <col min="16" max="16" width="21.28515625" customWidth="1"/>
  </cols>
  <sheetData>
    <row r="1" spans="1:16" x14ac:dyDescent="0.25">
      <c r="B1" s="26" t="s">
        <v>12</v>
      </c>
    </row>
    <row r="2" spans="1:16" x14ac:dyDescent="0.25">
      <c r="A2" s="14" t="s">
        <v>15</v>
      </c>
      <c r="B2" s="15" t="s">
        <v>13</v>
      </c>
      <c r="C2" s="15" t="s">
        <v>42</v>
      </c>
      <c r="D2" s="15" t="s">
        <v>43</v>
      </c>
      <c r="E2" s="15" t="s">
        <v>16</v>
      </c>
      <c r="F2" s="16" t="s">
        <v>14</v>
      </c>
      <c r="G2" s="16" t="s">
        <v>9</v>
      </c>
      <c r="H2" s="17"/>
      <c r="I2" s="17"/>
      <c r="J2" s="17"/>
      <c r="K2" s="17"/>
      <c r="L2" s="17"/>
      <c r="M2" s="14"/>
    </row>
    <row r="3" spans="1:16" x14ac:dyDescent="0.25">
      <c r="A3" s="14">
        <v>1</v>
      </c>
      <c r="B3" s="14" t="s">
        <v>41</v>
      </c>
      <c r="C3" s="33">
        <v>1104</v>
      </c>
      <c r="D3" s="33">
        <v>92</v>
      </c>
      <c r="E3" s="18">
        <f>C3+D3</f>
        <v>1196</v>
      </c>
      <c r="F3" s="19">
        <f>G3/E3</f>
        <v>36596.327759197324</v>
      </c>
      <c r="G3" s="23">
        <v>43769208</v>
      </c>
      <c r="H3" s="41">
        <v>2626200</v>
      </c>
      <c r="I3" s="17">
        <v>30000</v>
      </c>
      <c r="J3" s="23">
        <f>G3+H3+I3</f>
        <v>46425408</v>
      </c>
      <c r="K3" s="19">
        <f>J3/E3</f>
        <v>38817.230769230766</v>
      </c>
      <c r="L3" s="14"/>
      <c r="M3" s="58">
        <v>50877840</v>
      </c>
      <c r="N3" s="59">
        <v>55965624</v>
      </c>
    </row>
    <row r="4" spans="1:16" x14ac:dyDescent="0.25">
      <c r="A4" s="14">
        <v>2</v>
      </c>
      <c r="B4" s="14" t="s">
        <v>44</v>
      </c>
      <c r="C4" s="33">
        <v>1409</v>
      </c>
      <c r="D4" s="33">
        <v>102</v>
      </c>
      <c r="E4" s="18">
        <f t="shared" ref="E4:E15" si="0">C4+D4</f>
        <v>1511</v>
      </c>
      <c r="F4" s="19">
        <f t="shared" ref="F4:F9" si="1">G4/E4</f>
        <v>39507.058239576436</v>
      </c>
      <c r="G4" s="23">
        <v>59695165</v>
      </c>
      <c r="H4" s="41">
        <v>3581800</v>
      </c>
      <c r="I4" s="17">
        <v>30000</v>
      </c>
      <c r="J4" s="23">
        <f t="shared" ref="J4:J9" si="2">G4+H4+I4</f>
        <v>63306965</v>
      </c>
      <c r="K4" s="19">
        <f t="shared" ref="K4:K9" si="3">J4/E4</f>
        <v>41897.395764394438</v>
      </c>
      <c r="L4" s="14"/>
      <c r="M4" s="58">
        <v>65244980</v>
      </c>
      <c r="N4" s="59">
        <v>71769478</v>
      </c>
    </row>
    <row r="5" spans="1:16" x14ac:dyDescent="0.25">
      <c r="A5" s="14">
        <v>3</v>
      </c>
      <c r="B5" s="14" t="s">
        <v>45</v>
      </c>
      <c r="C5" s="33">
        <v>1104</v>
      </c>
      <c r="D5" s="33">
        <v>92</v>
      </c>
      <c r="E5" s="18">
        <f t="shared" si="0"/>
        <v>1196</v>
      </c>
      <c r="F5" s="19">
        <f t="shared" si="1"/>
        <v>35863.821070234117</v>
      </c>
      <c r="G5" s="23">
        <v>42893130</v>
      </c>
      <c r="H5" s="41">
        <v>2573600</v>
      </c>
      <c r="I5" s="17">
        <v>30000</v>
      </c>
      <c r="J5" s="23">
        <f t="shared" si="2"/>
        <v>45496730</v>
      </c>
      <c r="K5" s="19">
        <f t="shared" si="3"/>
        <v>38040.744147157187</v>
      </c>
      <c r="L5" s="14"/>
      <c r="M5" s="58">
        <v>51164880</v>
      </c>
      <c r="N5" s="59">
        <v>56281368</v>
      </c>
    </row>
    <row r="6" spans="1:16" x14ac:dyDescent="0.25">
      <c r="A6" s="14">
        <v>4</v>
      </c>
      <c r="B6" s="14" t="s">
        <v>46</v>
      </c>
      <c r="C6" s="33">
        <v>1412</v>
      </c>
      <c r="D6" s="33">
        <v>100</v>
      </c>
      <c r="E6" s="18">
        <f t="shared" si="0"/>
        <v>1512</v>
      </c>
      <c r="F6" s="19">
        <f t="shared" si="1"/>
        <v>39503.396164021164</v>
      </c>
      <c r="G6" s="23">
        <v>59729135</v>
      </c>
      <c r="H6" s="41">
        <v>3583800</v>
      </c>
      <c r="I6" s="17">
        <v>30000</v>
      </c>
      <c r="J6" s="23">
        <f t="shared" si="2"/>
        <v>63342935</v>
      </c>
      <c r="K6" s="19">
        <f t="shared" si="3"/>
        <v>41893.475529100528</v>
      </c>
      <c r="L6" s="14"/>
      <c r="M6" s="58">
        <v>66376800</v>
      </c>
    </row>
    <row r="7" spans="1:16" x14ac:dyDescent="0.25">
      <c r="A7" s="48">
        <v>5</v>
      </c>
      <c r="B7" s="48" t="s">
        <v>47</v>
      </c>
      <c r="C7" s="49">
        <v>1357</v>
      </c>
      <c r="D7" s="49">
        <v>0</v>
      </c>
      <c r="E7" s="50">
        <f t="shared" si="0"/>
        <v>1357</v>
      </c>
      <c r="F7" s="51">
        <f t="shared" si="1"/>
        <v>39130.434782608696</v>
      </c>
      <c r="G7" s="52">
        <v>53100000</v>
      </c>
      <c r="H7" s="53">
        <v>3186000</v>
      </c>
      <c r="I7" s="54">
        <v>30000</v>
      </c>
      <c r="J7" s="55">
        <f t="shared" si="2"/>
        <v>56316000</v>
      </c>
      <c r="K7" s="51">
        <f t="shared" si="3"/>
        <v>41500.368459837875</v>
      </c>
      <c r="L7" s="14"/>
      <c r="M7" s="14"/>
    </row>
    <row r="8" spans="1:16" x14ac:dyDescent="0.25">
      <c r="A8" s="48">
        <v>6</v>
      </c>
      <c r="B8" s="48" t="s">
        <v>48</v>
      </c>
      <c r="C8" s="49">
        <v>917</v>
      </c>
      <c r="D8" s="49">
        <v>87</v>
      </c>
      <c r="E8" s="50">
        <f t="shared" si="0"/>
        <v>1004</v>
      </c>
      <c r="F8" s="51">
        <f t="shared" si="1"/>
        <v>29581.673306772907</v>
      </c>
      <c r="G8" s="52">
        <v>29700000</v>
      </c>
      <c r="H8" s="53">
        <v>1782000</v>
      </c>
      <c r="I8" s="54">
        <v>30000</v>
      </c>
      <c r="J8" s="55">
        <f t="shared" si="2"/>
        <v>31512000</v>
      </c>
      <c r="K8" s="51">
        <f t="shared" si="3"/>
        <v>31386.454183266931</v>
      </c>
      <c r="L8" s="14"/>
      <c r="M8" s="14"/>
    </row>
    <row r="9" spans="1:16" x14ac:dyDescent="0.25">
      <c r="A9" s="48">
        <v>7</v>
      </c>
      <c r="B9" s="48" t="s">
        <v>49</v>
      </c>
      <c r="C9" s="49">
        <v>917</v>
      </c>
      <c r="D9" s="49">
        <v>0</v>
      </c>
      <c r="E9" s="50">
        <f t="shared" si="0"/>
        <v>917</v>
      </c>
      <c r="F9" s="51">
        <f t="shared" si="1"/>
        <v>49073.064340239915</v>
      </c>
      <c r="G9" s="52">
        <v>45000000</v>
      </c>
      <c r="H9" s="53">
        <v>2700000</v>
      </c>
      <c r="I9" s="54">
        <v>30000</v>
      </c>
      <c r="J9" s="55">
        <f t="shared" si="2"/>
        <v>47730000</v>
      </c>
      <c r="K9" s="51">
        <f t="shared" si="3"/>
        <v>52050.163576881132</v>
      </c>
      <c r="L9" s="14"/>
      <c r="M9" s="14"/>
    </row>
    <row r="10" spans="1:16" x14ac:dyDescent="0.25">
      <c r="A10" s="48"/>
      <c r="B10" s="48"/>
      <c r="C10" s="49"/>
      <c r="D10" s="49"/>
      <c r="E10" s="50">
        <f t="shared" si="0"/>
        <v>0</v>
      </c>
      <c r="F10" s="51"/>
      <c r="G10" s="52"/>
      <c r="H10" s="54"/>
      <c r="I10" s="54"/>
      <c r="J10" s="52"/>
      <c r="K10" s="56"/>
      <c r="L10" s="14"/>
      <c r="M10" s="14"/>
    </row>
    <row r="11" spans="1:16" x14ac:dyDescent="0.25">
      <c r="A11" s="14"/>
      <c r="B11" s="14"/>
      <c r="C11" s="33"/>
      <c r="D11" s="33"/>
      <c r="E11" s="18">
        <f t="shared" si="0"/>
        <v>0</v>
      </c>
      <c r="F11" s="19"/>
      <c r="G11" s="24"/>
      <c r="H11" s="14"/>
      <c r="I11" s="14"/>
      <c r="J11" s="24"/>
      <c r="K11" s="18"/>
      <c r="L11" s="22"/>
      <c r="M11" s="14"/>
    </row>
    <row r="12" spans="1:16" x14ac:dyDescent="0.25">
      <c r="A12" s="14"/>
      <c r="B12" s="14"/>
      <c r="C12" s="33"/>
      <c r="D12" s="33"/>
      <c r="E12" s="18">
        <f t="shared" si="0"/>
        <v>0</v>
      </c>
      <c r="F12" s="19"/>
      <c r="G12" s="24"/>
      <c r="H12" s="14"/>
      <c r="I12" s="17"/>
      <c r="J12" s="24"/>
      <c r="K12" s="18"/>
      <c r="L12" s="22"/>
      <c r="M12" s="14"/>
    </row>
    <row r="13" spans="1:16" x14ac:dyDescent="0.25">
      <c r="A13" s="14"/>
      <c r="B13" s="14"/>
      <c r="C13" s="33"/>
      <c r="D13" s="33"/>
      <c r="E13" s="18">
        <f t="shared" si="0"/>
        <v>0</v>
      </c>
      <c r="F13" s="19"/>
      <c r="G13" s="25"/>
      <c r="H13" s="14"/>
      <c r="I13" s="17"/>
      <c r="J13" s="25"/>
      <c r="K13" s="19"/>
      <c r="L13" s="22"/>
      <c r="M13" s="14"/>
    </row>
    <row r="14" spans="1:16" x14ac:dyDescent="0.25">
      <c r="A14" s="14"/>
      <c r="B14" s="14"/>
      <c r="C14" s="33"/>
      <c r="D14" s="33"/>
      <c r="E14" s="18">
        <f t="shared" si="0"/>
        <v>0</v>
      </c>
      <c r="F14" s="19"/>
      <c r="G14" s="24"/>
      <c r="H14" s="14"/>
      <c r="I14" s="17"/>
      <c r="J14" s="24"/>
      <c r="K14" s="19"/>
      <c r="L14" s="22"/>
      <c r="M14" s="14"/>
    </row>
    <row r="15" spans="1:16" x14ac:dyDescent="0.25">
      <c r="A15" s="14"/>
      <c r="B15" s="14"/>
      <c r="C15" s="18"/>
      <c r="D15" s="18"/>
      <c r="E15" s="18">
        <f t="shared" si="0"/>
        <v>0</v>
      </c>
      <c r="F15" s="19"/>
      <c r="G15" s="24"/>
      <c r="H15" s="14"/>
      <c r="I15" s="17"/>
      <c r="J15" s="24"/>
      <c r="K15" s="19"/>
      <c r="L15" s="22"/>
      <c r="M15" s="14"/>
      <c r="O15" s="7"/>
      <c r="P15" s="8"/>
    </row>
    <row r="16" spans="1:16" x14ac:dyDescent="0.25">
      <c r="A16" s="14"/>
      <c r="B16" s="14"/>
      <c r="C16" s="18"/>
      <c r="D16" s="18"/>
      <c r="E16" s="18">
        <f t="shared" ref="E16" si="4">C16*10.764</f>
        <v>0</v>
      </c>
      <c r="F16" s="19"/>
      <c r="G16" s="24"/>
      <c r="H16" s="14"/>
      <c r="I16" s="17"/>
      <c r="J16" s="24"/>
      <c r="K16" s="19"/>
      <c r="L16" s="22"/>
      <c r="M16" s="14"/>
    </row>
    <row r="17" spans="1:13" x14ac:dyDescent="0.25">
      <c r="A17" s="14"/>
      <c r="B17" s="14"/>
      <c r="C17" s="18"/>
      <c r="D17" s="18"/>
      <c r="E17" s="18"/>
      <c r="F17" s="19"/>
      <c r="G17" s="24"/>
      <c r="H17" s="14"/>
      <c r="I17" s="17"/>
      <c r="J17" s="24"/>
      <c r="K17" s="20"/>
      <c r="L17" s="22"/>
      <c r="M17" s="14"/>
    </row>
    <row r="18" spans="1:13" x14ac:dyDescent="0.25">
      <c r="A18" s="14"/>
      <c r="B18" s="14"/>
      <c r="C18" s="14"/>
      <c r="D18" s="14"/>
      <c r="E18" s="14"/>
      <c r="F18" s="14"/>
      <c r="G18" s="21"/>
      <c r="H18" s="14"/>
      <c r="I18" s="14"/>
      <c r="J18" s="21">
        <f t="shared" ref="J18:J19" si="5">G18+H18+I18</f>
        <v>0</v>
      </c>
      <c r="K18" s="14"/>
      <c r="L18" s="22"/>
      <c r="M18" s="14"/>
    </row>
    <row r="19" spans="1:13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21">
        <f t="shared" si="5"/>
        <v>0</v>
      </c>
      <c r="K19" s="14"/>
      <c r="L19" s="22"/>
      <c r="M19" s="14"/>
    </row>
    <row r="20" spans="1:13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</row>
    <row r="21" spans="1:13" x14ac:dyDescent="0.25">
      <c r="B21" s="13"/>
      <c r="C21" s="13"/>
      <c r="D21" s="13"/>
      <c r="E21" s="13"/>
      <c r="G21" s="13"/>
      <c r="H21" s="13"/>
      <c r="I21" s="13"/>
      <c r="J21" s="13"/>
      <c r="K21" s="13"/>
    </row>
    <row r="22" spans="1:13" x14ac:dyDescent="0.25">
      <c r="B22" s="13"/>
      <c r="C22" s="13"/>
      <c r="D22" s="13"/>
      <c r="E22" s="13"/>
      <c r="G22" s="13"/>
      <c r="H22" s="13"/>
      <c r="I22" s="13"/>
      <c r="J22" s="13"/>
      <c r="K22" s="13"/>
    </row>
    <row r="23" spans="1:13" x14ac:dyDescent="0.25">
      <c r="B23" s="13"/>
      <c r="C23" s="13"/>
      <c r="D23" s="13"/>
      <c r="E23" s="13"/>
      <c r="G23" s="13"/>
      <c r="H23" s="13"/>
      <c r="I23" s="13"/>
      <c r="J23" s="13"/>
      <c r="K23" s="13"/>
    </row>
    <row r="24" spans="1:13" x14ac:dyDescent="0.25">
      <c r="B24" s="13"/>
      <c r="C24" s="13"/>
      <c r="D24" s="13"/>
      <c r="E24" s="13"/>
      <c r="G24" s="13"/>
      <c r="H24" s="13"/>
      <c r="I24" s="13"/>
      <c r="J24" s="13"/>
      <c r="K24" s="13"/>
    </row>
    <row r="25" spans="1:13" x14ac:dyDescent="0.25">
      <c r="B25" s="13"/>
      <c r="C25" s="13"/>
      <c r="D25" s="13"/>
      <c r="E25" s="13"/>
      <c r="G25" s="13"/>
      <c r="H25" s="13"/>
      <c r="I25" s="13"/>
      <c r="J25" s="13"/>
      <c r="K25" s="13"/>
    </row>
    <row r="26" spans="1:13" x14ac:dyDescent="0.25">
      <c r="B26" s="13"/>
      <c r="C26" s="13"/>
      <c r="D26" s="13"/>
      <c r="E26" s="13"/>
      <c r="G26" s="13"/>
      <c r="H26" s="13"/>
      <c r="I26" s="13"/>
      <c r="J26" s="13"/>
      <c r="K26" s="13"/>
    </row>
    <row r="27" spans="1:13" x14ac:dyDescent="0.25">
      <c r="B27" s="13"/>
      <c r="C27" s="13"/>
      <c r="D27" s="13"/>
      <c r="E27" s="13"/>
      <c r="G27" s="13"/>
      <c r="H27" s="13"/>
      <c r="I27" s="13"/>
      <c r="J27" s="13"/>
      <c r="K27" s="13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F18F-CE0B-44B1-B3F9-8D180A2FCA64}">
  <dimension ref="A1"/>
  <sheetViews>
    <sheetView zoomScaleNormal="100" workbookViewId="0">
      <selection activeCell="B5" sqref="B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 Wing</vt:lpstr>
      <vt:lpstr>Total</vt:lpstr>
      <vt:lpstr>Rera</vt:lpstr>
      <vt:lpstr>Typical Floor</vt:lpstr>
      <vt:lpstr>Rates</vt:lpstr>
      <vt:lpstr>IGR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2024-04-18T10:16:43Z</dcterms:modified>
</cp:coreProperties>
</file>