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Report Drafting\BOB\AO Office\Swapnil ZArekar\"/>
    </mc:Choice>
  </mc:AlternateContent>
  <bookViews>
    <workbookView xWindow="0" yWindow="0" windowWidth="20490" windowHeight="7755" tabRatio="932" activeTab="6"/>
  </bookViews>
  <sheets>
    <sheet name="Depreciation" sheetId="25" r:id="rId1"/>
    <sheet name="Sale plan" sheetId="24" r:id="rId2"/>
    <sheet name="Calculation" sheetId="23" r:id="rId3"/>
    <sheet name="20-20" sheetId="4" r:id="rId4"/>
    <sheet name="actual" sheetId="38" r:id="rId5"/>
    <sheet name="Sheet1" sheetId="13" r:id="rId6"/>
    <sheet name="Sheet2" sheetId="30" r:id="rId7"/>
    <sheet name="Sheet3" sheetId="31" r:id="rId8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9" i="38" l="1"/>
  <c r="I7" i="38"/>
  <c r="I12" i="38"/>
  <c r="I4" i="38"/>
  <c r="I5" i="38"/>
  <c r="I6" i="38"/>
  <c r="I10" i="38"/>
  <c r="I11" i="38"/>
  <c r="I3" i="38"/>
  <c r="Q6" i="4"/>
  <c r="P6" i="4"/>
  <c r="Q5" i="4"/>
  <c r="P5" i="4"/>
  <c r="Q4" i="4"/>
  <c r="Q3" i="4"/>
  <c r="P2" i="4"/>
  <c r="Q2" i="4" s="1"/>
  <c r="Q7" i="4" l="1"/>
  <c r="P7" i="4"/>
  <c r="B6" i="4"/>
  <c r="C6" i="4" s="1"/>
  <c r="B4" i="4"/>
  <c r="B3" i="4"/>
  <c r="B2" i="4"/>
  <c r="P8" i="4"/>
  <c r="Q8" i="4" s="1"/>
  <c r="B8" i="4" s="1"/>
  <c r="C8" i="4" s="1"/>
  <c r="J8" i="4"/>
  <c r="I8" i="4"/>
  <c r="E8" i="4"/>
  <c r="A8" i="4"/>
  <c r="B7" i="4"/>
  <c r="J7" i="4"/>
  <c r="I7" i="4"/>
  <c r="E7" i="4"/>
  <c r="A7" i="4"/>
  <c r="J6" i="4"/>
  <c r="I6" i="4"/>
  <c r="E6" i="4"/>
  <c r="A6" i="4"/>
  <c r="B5" i="4"/>
  <c r="J5" i="4"/>
  <c r="I5" i="4"/>
  <c r="E5" i="4"/>
  <c r="A5" i="4"/>
  <c r="J4" i="4"/>
  <c r="I4" i="4"/>
  <c r="E4" i="4"/>
  <c r="A4" i="4"/>
  <c r="J3" i="4"/>
  <c r="I3" i="4"/>
  <c r="E3" i="4"/>
  <c r="A3" i="4"/>
  <c r="J2" i="4"/>
  <c r="I2" i="4"/>
  <c r="E2" i="4"/>
  <c r="A2" i="4"/>
  <c r="Q9" i="4"/>
  <c r="B9" i="4" s="1"/>
  <c r="C9" i="4" s="1"/>
  <c r="D9" i="4" s="1"/>
  <c r="P9" i="4"/>
  <c r="J9" i="4"/>
  <c r="I9" i="4"/>
  <c r="E9" i="4"/>
  <c r="F9" i="4" s="1"/>
  <c r="A9" i="4"/>
  <c r="F6" i="4" l="1"/>
  <c r="G6" i="4"/>
  <c r="D6" i="4"/>
  <c r="H6" i="4" s="1"/>
  <c r="C3" i="4"/>
  <c r="F3" i="4"/>
  <c r="C5" i="4"/>
  <c r="F5" i="4"/>
  <c r="C7" i="4"/>
  <c r="F7" i="4"/>
  <c r="F8" i="4"/>
  <c r="C2" i="4"/>
  <c r="F2" i="4"/>
  <c r="F4" i="4"/>
  <c r="C4" i="4"/>
  <c r="D8" i="4"/>
  <c r="H8" i="4" s="1"/>
  <c r="G8" i="4"/>
  <c r="H9" i="4"/>
  <c r="G9" i="4"/>
  <c r="P15" i="4"/>
  <c r="Q15" i="4" s="1"/>
  <c r="B15" i="4" s="1"/>
  <c r="J15" i="4"/>
  <c r="I15" i="4"/>
  <c r="E15" i="4"/>
  <c r="A15" i="4"/>
  <c r="P14" i="4"/>
  <c r="Q14" i="4" s="1"/>
  <c r="B14" i="4" s="1"/>
  <c r="J14" i="4"/>
  <c r="I14" i="4"/>
  <c r="E14" i="4"/>
  <c r="A14" i="4"/>
  <c r="P13" i="4"/>
  <c r="Q13" i="4" s="1"/>
  <c r="B13" i="4" s="1"/>
  <c r="J13" i="4"/>
  <c r="I13" i="4"/>
  <c r="E13" i="4"/>
  <c r="A13" i="4"/>
  <c r="P12" i="4"/>
  <c r="Q12" i="4" s="1"/>
  <c r="B12" i="4" s="1"/>
  <c r="J12" i="4"/>
  <c r="I12" i="4"/>
  <c r="E12" i="4"/>
  <c r="A12" i="4"/>
  <c r="P11" i="4"/>
  <c r="Q11" i="4" s="1"/>
  <c r="B11" i="4" s="1"/>
  <c r="J11" i="4"/>
  <c r="I11" i="4"/>
  <c r="E11" i="4"/>
  <c r="A11" i="4"/>
  <c r="P10" i="4"/>
  <c r="Q10" i="4" s="1"/>
  <c r="B10" i="4" s="1"/>
  <c r="J10" i="4"/>
  <c r="I10" i="4"/>
  <c r="E10" i="4"/>
  <c r="A10" i="4"/>
  <c r="N8" i="24"/>
  <c r="N7" i="24"/>
  <c r="N6" i="24"/>
  <c r="N5" i="24"/>
  <c r="D5" i="4" l="1"/>
  <c r="H5" i="4" s="1"/>
  <c r="G5" i="4"/>
  <c r="G2" i="4"/>
  <c r="D2" i="4"/>
  <c r="H2" i="4" s="1"/>
  <c r="D7" i="4"/>
  <c r="H7" i="4" s="1"/>
  <c r="G7" i="4"/>
  <c r="D3" i="4"/>
  <c r="H3" i="4" s="1"/>
  <c r="G3" i="4"/>
  <c r="G4" i="4"/>
  <c r="D4" i="4"/>
  <c r="H4" i="4" s="1"/>
  <c r="F12" i="4"/>
  <c r="C12" i="4"/>
  <c r="F11" i="4"/>
  <c r="C11" i="4"/>
  <c r="F15" i="4"/>
  <c r="C15" i="4"/>
  <c r="F10" i="4"/>
  <c r="C10" i="4"/>
  <c r="F14" i="4"/>
  <c r="C14" i="4"/>
  <c r="F13" i="4"/>
  <c r="C13" i="4"/>
  <c r="I23" i="4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G14" i="4" l="1"/>
  <c r="D14" i="4"/>
  <c r="H14" i="4" s="1"/>
  <c r="D15" i="4"/>
  <c r="H15" i="4" s="1"/>
  <c r="G15" i="4"/>
  <c r="G12" i="4"/>
  <c r="D12" i="4"/>
  <c r="H12" i="4" s="1"/>
  <c r="D13" i="4"/>
  <c r="H13" i="4" s="1"/>
  <c r="G13" i="4"/>
  <c r="D10" i="4"/>
  <c r="H10" i="4" s="1"/>
  <c r="G10" i="4"/>
  <c r="D11" i="4"/>
  <c r="H11" i="4" s="1"/>
  <c r="G11" i="4"/>
  <c r="D9" i="25"/>
  <c r="C10" i="25" s="1"/>
  <c r="E10" i="25" s="1"/>
  <c r="C17" i="25" s="1"/>
  <c r="E5" i="25"/>
  <c r="P19" i="4" l="1"/>
  <c r="Q19" i="4" s="1"/>
  <c r="D23" i="23"/>
  <c r="C5" i="23"/>
  <c r="N13" i="24" l="1"/>
  <c r="F2" i="24"/>
  <c r="H2" i="24" s="1"/>
  <c r="E2" i="24"/>
  <c r="G2" i="24" s="1"/>
  <c r="G31" i="4"/>
  <c r="N18" i="24"/>
  <c r="N17" i="24"/>
  <c r="N16" i="24"/>
  <c r="N12" i="24"/>
  <c r="H32" i="4" l="1"/>
  <c r="I31" i="4"/>
  <c r="I2" i="24"/>
  <c r="G34" i="4"/>
  <c r="G36" i="4" l="1"/>
  <c r="H34" i="4"/>
  <c r="G35" i="4"/>
  <c r="F30" i="24"/>
  <c r="H30" i="24" s="1"/>
  <c r="E30" i="24"/>
  <c r="G30" i="24" s="1"/>
  <c r="I30" i="24" s="1"/>
  <c r="F29" i="24"/>
  <c r="H29" i="24" s="1"/>
  <c r="E29" i="24"/>
  <c r="G29" i="24" s="1"/>
  <c r="I29" i="24" s="1"/>
  <c r="G28" i="24"/>
  <c r="F28" i="24"/>
  <c r="I28" i="24" s="1"/>
  <c r="E28" i="24"/>
  <c r="H28" i="24" s="1"/>
  <c r="H27" i="24"/>
  <c r="G27" i="24"/>
  <c r="F27" i="24"/>
  <c r="I27" i="24" s="1"/>
  <c r="E27" i="24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19" i="24" l="1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6" i="23"/>
  <c r="C14" i="23"/>
  <c r="C10" i="23" l="1"/>
  <c r="C11" i="23" s="1"/>
  <c r="C12" i="23" s="1"/>
  <c r="C13" i="23" s="1"/>
  <c r="C16" i="23" s="1"/>
  <c r="C19" i="23" s="1"/>
  <c r="C20" i="23" l="1"/>
  <c r="E20" i="23" s="1"/>
  <c r="C25" i="23"/>
  <c r="C21" i="23"/>
  <c r="B20" i="23" l="1"/>
  <c r="J19" i="4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B18" i="4" l="1"/>
  <c r="B17" i="4"/>
  <c r="B19" i="4"/>
  <c r="C19" i="4" l="1"/>
  <c r="G19" i="4" s="1"/>
  <c r="F19" i="4"/>
  <c r="C18" i="4"/>
  <c r="G18" i="4" s="1"/>
  <c r="F18" i="4"/>
  <c r="C17" i="4"/>
  <c r="G17" i="4" s="1"/>
  <c r="F17" i="4"/>
  <c r="D19" i="4"/>
  <c r="H19" i="4" s="1"/>
  <c r="D17" i="4"/>
  <c r="H17" i="4" s="1"/>
  <c r="D18" i="4"/>
  <c r="H18" i="4" s="1"/>
</calcChain>
</file>

<file path=xl/sharedStrings.xml><?xml version="1.0" encoding="utf-8"?>
<sst xmlns="http://schemas.openxmlformats.org/spreadsheetml/2006/main" count="135" uniqueCount="102">
  <si>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</si>
  <si>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</si>
  <si>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</si>
  <si>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</si>
  <si>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</si>
  <si>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</si>
  <si>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</si>
  <si>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</si>
  <si>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</si>
  <si>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</si>
  <si>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</si>
  <si>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</si>
  <si>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</si>
  <si>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</si>
  <si>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</si>
  <si>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</si>
  <si>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</si>
  <si>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</si>
  <si>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</si>
  <si>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</si>
  <si>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</si>
  <si>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</si>
  <si>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</si>
  <si>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</si>
  <si>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</si>
  <si>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</si>
  <si>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</si>
  <si>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</si>
  <si>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</si>
  <si>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</si>
  <si>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</si>
  <si>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</si>
  <si>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</si>
  <si>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</si>
  <si>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</si>
  <si>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</si>
  <si>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</si>
  <si>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</si>
  <si>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</si>
  <si>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</si>
  <si>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</si>
  <si>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</si>
  <si>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</si>
  <si>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</si>
  <si>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</si>
  <si>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</si>
  <si>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</si>
  <si>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</si>
  <si>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</si>
  <si>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</si>
  <si>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</si>
  <si>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</si>
  <si>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</si>
  <si>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</si>
  <si>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</si>
  <si>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</si>
  <si>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</si>
  <si>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</si>
  <si>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</si>
  <si>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</si>
  <si>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</si>
  <si>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</si>
  <si>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</si>
  <si>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</si>
  <si>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</si>
  <si>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</si>
  <si>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</si>
  <si>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</si>
  <si>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</si>
  <si>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</si>
  <si>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</si>
  <si>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</si>
  <si>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</si>
  <si>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</si>
  <si>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</si>
  <si>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</si>
  <si>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</si>
  <si>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</si>
  <si>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</si>
  <si>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</si>
  <si>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</si>
  <si>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</si>
  <si>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</si>
  <si>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</si>
  <si>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</si>
  <si>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</si>
  <si>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</si>
  <si>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</si>
  <si>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</si>
  <si>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</si>
  <si>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</si>
  <si>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</si>
  <si>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</si>
  <si>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</si>
  <si>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</si>
  <si>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</si>
  <si>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</si>
  <si>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</si>
  <si>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BA</t>
  </si>
  <si>
    <t>rate on BA</t>
  </si>
  <si>
    <t>Balcony 1</t>
  </si>
  <si>
    <t>Balcony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</si>
</sst>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2" fillId="0" borderId="0" xfId="1" applyFont="1" applyAlignment="1"/>
    <xf numFmtId="43" fontId="2" fillId="0" borderId="8" xfId="1" applyFont="1" applyBorder="1"/>
    <xf numFmtId="43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43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2" fillId="2" borderId="0" xfId="0" applyFont="1" applyFill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361950</xdr:colOff>
      <xdr:row>0</xdr:row>
      <xdr:rowOff>0</xdr:rowOff>
    </xdr:from>
    <xdr:to>
      <xdr:col>12</xdr:col>
      <xdr:colOff>571500</xdr:colOff>
      <xdr:row>19</xdr:row>
      <xdr:rowOff>38100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0"/>
          <a:ext cx="6305550" cy="36576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0</xdr:row>
      <xdr:rowOff>0</xdr:rowOff>
    </xdr:from>
    <xdr:to>
      <xdr:col>12</xdr:col>
      <xdr:colOff>457200</xdr:colOff>
      <xdr:row>19</xdr:row>
      <xdr:rowOff>38100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0"/>
          <a:ext cx="6305550" cy="36576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207479</xdr:colOff>
      <xdr:row>0</xdr:row>
      <xdr:rowOff>0</xdr:rowOff>
    </xdr:from>
    <xdr:to>
      <xdr:col>12</xdr:col>
      <xdr:colOff>312254</xdr:colOff>
      <xdr:row>17</xdr:row>
      <xdr:rowOff>152400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3305" y="0"/>
          <a:ext cx="6233906" cy="33909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workbookViewId="0">
      <selection activeCell="C8" sqref="C8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41585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39550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39550</v>
      </c>
      <c r="D5" s="56" t="s">
        <v>61</v>
      </c>
      <c r="E5" s="57">
        <f>ROUND(C5/10.764,0)</f>
        <v>3674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15350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24200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0.4</v>
      </c>
      <c r="D8" s="98">
        <f>1-C8</f>
        <v>0.6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14520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29870</v>
      </c>
      <c r="D10" s="56" t="s">
        <v>61</v>
      </c>
      <c r="E10" s="57">
        <f>ROUND(C10/10.764,0)</f>
        <v>2775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1984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40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20</v>
      </c>
      <c r="D15" s="71"/>
      <c r="E15" s="71">
        <v>578</v>
      </c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E10*E15</f>
        <v>1603950</v>
      </c>
      <c r="D17" s="71"/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workbookViewId="0">
      <selection activeCell="E14" sqref="E14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4200</v>
      </c>
      <c r="D3" s="20" t="s">
        <v>99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2200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40</v>
      </c>
      <c r="D7" s="24"/>
      <c r="F7" s="74"/>
      <c r="G7" s="74"/>
    </row>
    <row r="8" spans="1:9">
      <c r="A8" s="15" t="s">
        <v>18</v>
      </c>
      <c r="B8" s="23"/>
      <c r="C8" s="24">
        <v>20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60</v>
      </c>
      <c r="D10" s="24"/>
      <c r="F10" s="74"/>
      <c r="G10" s="74"/>
    </row>
    <row r="11" spans="1:9">
      <c r="A11" s="15"/>
      <c r="B11" s="25"/>
      <c r="C11" s="26">
        <f>C10%</f>
        <v>0.6</v>
      </c>
      <c r="D11" s="26"/>
      <c r="F11" s="74"/>
      <c r="G11" s="74"/>
    </row>
    <row r="12" spans="1:9">
      <c r="A12" s="15" t="s">
        <v>21</v>
      </c>
      <c r="B12" s="18"/>
      <c r="C12" s="19">
        <f>C6*C11</f>
        <v>1200</v>
      </c>
      <c r="D12" s="22"/>
      <c r="F12" s="74"/>
      <c r="G12" s="74"/>
    </row>
    <row r="13" spans="1:9">
      <c r="A13" s="15" t="s">
        <v>22</v>
      </c>
      <c r="B13" s="18"/>
      <c r="C13" s="19">
        <f>C6-C12</f>
        <v>800</v>
      </c>
      <c r="D13" s="22"/>
      <c r="F13" s="74"/>
      <c r="G13" s="74"/>
    </row>
    <row r="14" spans="1:9">
      <c r="A14" s="15" t="s">
        <v>15</v>
      </c>
      <c r="B14" s="18"/>
      <c r="C14" s="19">
        <f>C5</f>
        <v>2200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3000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98</v>
      </c>
      <c r="B18" s="7"/>
      <c r="C18" s="72">
        <v>630</v>
      </c>
      <c r="D18" s="72"/>
      <c r="E18" s="73"/>
      <c r="F18" s="74"/>
      <c r="G18" s="74"/>
    </row>
    <row r="19" spans="1:7">
      <c r="A19" s="15"/>
      <c r="B19" s="6"/>
      <c r="C19" s="29">
        <f>C18*C16</f>
        <v>1890000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C20*90%</f>
        <v>1615950</v>
      </c>
      <c r="C20" s="30">
        <f>C19*95%</f>
        <v>1795500</v>
      </c>
      <c r="D20" s="74" t="s">
        <v>24</v>
      </c>
      <c r="E20" s="30">
        <f>C20*90%</f>
        <v>1615950</v>
      </c>
      <c r="F20" s="74" t="s">
        <v>24</v>
      </c>
      <c r="G20" s="74"/>
    </row>
    <row r="21" spans="1:7">
      <c r="A21" s="15"/>
      <c r="C21" s="30">
        <f>C19*80%</f>
        <v>1512000</v>
      </c>
      <c r="D21" s="74" t="s">
        <v>25</v>
      </c>
      <c r="E21" s="30"/>
      <c r="F21" s="74" t="s">
        <v>25</v>
      </c>
      <c r="G21" s="74"/>
    </row>
    <row r="22" spans="1:7">
      <c r="A22" s="15"/>
      <c r="E22" s="60"/>
      <c r="F22" s="74"/>
      <c r="G22" s="74"/>
    </row>
    <row r="23" spans="1:7">
      <c r="A23" s="31" t="s">
        <v>26</v>
      </c>
      <c r="B23" s="32"/>
      <c r="C23" s="33">
        <f>C4*C18</f>
        <v>1260000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3937.5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C1" zoomScale="70" zoomScaleNormal="70" workbookViewId="0">
      <selection activeCell="S4" sqref="S4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8" si="0">N2</f>
        <v>0</v>
      </c>
      <c r="B2" s="4">
        <f t="shared" ref="B2:B8" si="1">Q2</f>
        <v>625</v>
      </c>
      <c r="C2" s="4">
        <f t="shared" ref="C2:C8" si="2">B2*1.2</f>
        <v>750</v>
      </c>
      <c r="D2" s="4">
        <f t="shared" ref="D2:D8" si="3">C2*1.2</f>
        <v>900</v>
      </c>
      <c r="E2" s="5">
        <f t="shared" ref="E2:E8" si="4">R2</f>
        <v>4500000</v>
      </c>
      <c r="F2" s="4">
        <f t="shared" ref="F2:F8" si="5">ROUND((E2/B2),0)</f>
        <v>7200</v>
      </c>
      <c r="G2" s="4">
        <f t="shared" ref="G2:G8" si="6">ROUND((E2/C2),0)</f>
        <v>6000</v>
      </c>
      <c r="H2" s="4">
        <f t="shared" ref="H2:H8" si="7">ROUND((E2/D2),0)</f>
        <v>5000</v>
      </c>
      <c r="I2" s="4">
        <f t="shared" ref="I2:I8" si="8">T2</f>
        <v>0</v>
      </c>
      <c r="J2" s="4">
        <f t="shared" ref="J2:J8" si="9">U2</f>
        <v>0</v>
      </c>
      <c r="K2" s="71"/>
      <c r="L2" s="71"/>
      <c r="M2" s="71"/>
      <c r="N2" s="71"/>
      <c r="O2" s="71">
        <v>900</v>
      </c>
      <c r="P2" s="71">
        <f t="shared" ref="P2:P3" si="10">O2/1.2</f>
        <v>750</v>
      </c>
      <c r="Q2" s="71">
        <f t="shared" ref="Q2:Q6" si="11">P2/1.2</f>
        <v>625</v>
      </c>
      <c r="R2" s="2">
        <v>4500000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691.66666666666674</v>
      </c>
      <c r="C3" s="4">
        <f t="shared" si="2"/>
        <v>830.00000000000011</v>
      </c>
      <c r="D3" s="4">
        <f t="shared" si="3"/>
        <v>996.00000000000011</v>
      </c>
      <c r="E3" s="5">
        <f t="shared" si="4"/>
        <v>3200000</v>
      </c>
      <c r="F3" s="4">
        <f t="shared" si="5"/>
        <v>4627</v>
      </c>
      <c r="G3" s="4">
        <f t="shared" si="6"/>
        <v>3855</v>
      </c>
      <c r="H3" s="4">
        <f t="shared" si="7"/>
        <v>3213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v>830</v>
      </c>
      <c r="Q3" s="71">
        <f t="shared" si="11"/>
        <v>691.66666666666674</v>
      </c>
      <c r="R3" s="2">
        <v>3200000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512.5</v>
      </c>
      <c r="C4" s="4">
        <f t="shared" si="2"/>
        <v>615</v>
      </c>
      <c r="D4" s="4">
        <f t="shared" si="3"/>
        <v>738</v>
      </c>
      <c r="E4" s="5">
        <f t="shared" si="4"/>
        <v>2000000</v>
      </c>
      <c r="F4" s="4">
        <f t="shared" si="5"/>
        <v>3902</v>
      </c>
      <c r="G4" s="4">
        <f t="shared" si="6"/>
        <v>3252</v>
      </c>
      <c r="H4" s="4">
        <f t="shared" si="7"/>
        <v>2710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v>615</v>
      </c>
      <c r="Q4" s="71">
        <f t="shared" si="11"/>
        <v>512.5</v>
      </c>
      <c r="R4" s="2">
        <v>2000000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ref="P4:P6" si="12">O5/1.2</f>
        <v>0</v>
      </c>
      <c r="Q5" s="71">
        <f t="shared" si="11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 t="shared" si="12"/>
        <v>0</v>
      </c>
      <c r="Q6" s="71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ref="P6:P7" si="13">O7/1.2</f>
        <v>0</v>
      </c>
      <c r="Q7" s="71">
        <f t="shared" ref="Q3:Q7" si="14">P7/1.2</f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>O8/1.2</f>
        <v>0</v>
      </c>
      <c r="Q8" s="71">
        <f t="shared" ref="Q8" si="15">P8/1.2</f>
        <v>0</v>
      </c>
      <c r="R8" s="2">
        <v>0</v>
      </c>
      <c r="S8" s="2"/>
      <c r="T8" s="2"/>
    </row>
    <row r="9" spans="1:35">
      <c r="A9" s="4">
        <f t="shared" ref="A9" si="16">N9</f>
        <v>0</v>
      </c>
      <c r="B9" s="4">
        <f t="shared" ref="B9" si="17">Q9</f>
        <v>0</v>
      </c>
      <c r="C9" s="4">
        <f t="shared" ref="C9" si="18">B9*1.2</f>
        <v>0</v>
      </c>
      <c r="D9" s="4">
        <f t="shared" ref="D9" si="19">C9*1.2</f>
        <v>0</v>
      </c>
      <c r="E9" s="5">
        <f t="shared" ref="E9" si="20">R9</f>
        <v>0</v>
      </c>
      <c r="F9" s="4" t="e">
        <f t="shared" ref="F9" si="21">ROUND((E9/B9),0)</f>
        <v>#DIV/0!</v>
      </c>
      <c r="G9" s="4" t="e">
        <f t="shared" ref="G9" si="22">ROUND((E9/C9),0)</f>
        <v>#DIV/0!</v>
      </c>
      <c r="H9" s="4" t="e">
        <f t="shared" ref="H9" si="23">ROUND((E9/D9),0)</f>
        <v>#DIV/0!</v>
      </c>
      <c r="I9" s="4">
        <f t="shared" ref="I9" si="24">T9</f>
        <v>0</v>
      </c>
      <c r="J9" s="4">
        <f t="shared" ref="J9" si="25">U9</f>
        <v>0</v>
      </c>
      <c r="K9" s="71"/>
      <c r="L9" s="71"/>
      <c r="M9" s="71"/>
      <c r="N9" s="71"/>
      <c r="O9" s="71">
        <v>0</v>
      </c>
      <c r="P9" s="71">
        <f t="shared" ref="P9" si="26">O9/1.2</f>
        <v>0</v>
      </c>
      <c r="Q9" s="71">
        <f t="shared" ref="Q9" si="27">P9/1.2</f>
        <v>0</v>
      </c>
      <c r="R9" s="2">
        <v>0</v>
      </c>
      <c r="S9" s="2"/>
      <c r="T9" s="2"/>
    </row>
    <row r="10" spans="1:35">
      <c r="A10" s="4">
        <f t="shared" ref="A10:A15" si="28">N10</f>
        <v>0</v>
      </c>
      <c r="B10" s="4">
        <f t="shared" ref="B10:B15" si="29">Q10</f>
        <v>0</v>
      </c>
      <c r="C10" s="4">
        <f t="shared" ref="C10:C15" si="30">B10*1.2</f>
        <v>0</v>
      </c>
      <c r="D10" s="4">
        <f t="shared" ref="D10:D15" si="31">C10*1.2</f>
        <v>0</v>
      </c>
      <c r="E10" s="5">
        <f t="shared" ref="E10:E15" si="32">R10</f>
        <v>0</v>
      </c>
      <c r="F10" s="4" t="e">
        <f t="shared" ref="F10:F15" si="33">ROUND((E10/B10),0)</f>
        <v>#DIV/0!</v>
      </c>
      <c r="G10" s="4" t="e">
        <f t="shared" ref="G10:G15" si="34">ROUND((E10/C10),0)</f>
        <v>#DIV/0!</v>
      </c>
      <c r="H10" s="4" t="e">
        <f t="shared" ref="H10:H15" si="35">ROUND((E10/D10),0)</f>
        <v>#DIV/0!</v>
      </c>
      <c r="I10" s="4">
        <f t="shared" ref="I10:I15" si="36">T10</f>
        <v>0</v>
      </c>
      <c r="J10" s="4">
        <f t="shared" ref="J10:J15" si="37">U10</f>
        <v>0</v>
      </c>
      <c r="K10" s="71"/>
      <c r="L10" s="71"/>
      <c r="M10" s="71"/>
      <c r="N10" s="71"/>
      <c r="O10" s="71">
        <v>0</v>
      </c>
      <c r="P10" s="71">
        <f t="shared" ref="P10:P13" si="38">O10/1.2</f>
        <v>0</v>
      </c>
      <c r="Q10" s="71">
        <f t="shared" ref="Q10:Q15" si="39">P10/1.2</f>
        <v>0</v>
      </c>
      <c r="R10" s="2">
        <v>0</v>
      </c>
      <c r="S10" s="2"/>
    </row>
    <row r="11" spans="1:35" ht="16.5">
      <c r="A11" s="4">
        <f t="shared" si="28"/>
        <v>0</v>
      </c>
      <c r="B11" s="4">
        <f t="shared" si="29"/>
        <v>0</v>
      </c>
      <c r="C11" s="4">
        <f t="shared" si="30"/>
        <v>0</v>
      </c>
      <c r="D11" s="4">
        <f t="shared" si="31"/>
        <v>0</v>
      </c>
      <c r="E11" s="5">
        <f t="shared" si="32"/>
        <v>0</v>
      </c>
      <c r="F11" s="4" t="e">
        <f t="shared" si="33"/>
        <v>#DIV/0!</v>
      </c>
      <c r="G11" s="4" t="e">
        <f t="shared" si="34"/>
        <v>#DIV/0!</v>
      </c>
      <c r="H11" s="4" t="e">
        <f t="shared" si="35"/>
        <v>#DIV/0!</v>
      </c>
      <c r="I11" s="4">
        <f t="shared" si="36"/>
        <v>0</v>
      </c>
      <c r="J11" s="4">
        <f t="shared" si="37"/>
        <v>0</v>
      </c>
      <c r="K11" s="71"/>
      <c r="L11" s="71"/>
      <c r="M11" s="71"/>
      <c r="N11" s="71"/>
      <c r="O11" s="71">
        <v>0</v>
      </c>
      <c r="P11" s="71">
        <f t="shared" si="38"/>
        <v>0</v>
      </c>
      <c r="Q11" s="71">
        <f t="shared" si="39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28"/>
        <v>0</v>
      </c>
      <c r="B12" s="4">
        <f t="shared" si="29"/>
        <v>0</v>
      </c>
      <c r="C12" s="4">
        <f t="shared" si="30"/>
        <v>0</v>
      </c>
      <c r="D12" s="4">
        <f t="shared" si="31"/>
        <v>0</v>
      </c>
      <c r="E12" s="5">
        <f t="shared" si="32"/>
        <v>0</v>
      </c>
      <c r="F12" s="4" t="e">
        <f t="shared" si="33"/>
        <v>#DIV/0!</v>
      </c>
      <c r="G12" s="4" t="e">
        <f t="shared" si="34"/>
        <v>#DIV/0!</v>
      </c>
      <c r="H12" s="4" t="e">
        <f t="shared" si="35"/>
        <v>#DIV/0!</v>
      </c>
      <c r="I12" s="4">
        <f t="shared" si="36"/>
        <v>0</v>
      </c>
      <c r="J12" s="4">
        <f t="shared" si="37"/>
        <v>0</v>
      </c>
      <c r="K12" s="71"/>
      <c r="L12" s="71"/>
      <c r="M12" s="71"/>
      <c r="N12" s="71"/>
      <c r="O12" s="71">
        <v>0</v>
      </c>
      <c r="P12" s="71">
        <f t="shared" si="38"/>
        <v>0</v>
      </c>
      <c r="Q12" s="71">
        <f t="shared" si="39"/>
        <v>0</v>
      </c>
      <c r="R12" s="2">
        <v>0</v>
      </c>
      <c r="S12" s="2"/>
      <c r="V12" s="68"/>
    </row>
    <row r="13" spans="1:35">
      <c r="A13" s="4">
        <f t="shared" si="28"/>
        <v>0</v>
      </c>
      <c r="B13" s="4">
        <f t="shared" si="29"/>
        <v>0</v>
      </c>
      <c r="C13" s="4">
        <f t="shared" si="30"/>
        <v>0</v>
      </c>
      <c r="D13" s="4">
        <f t="shared" si="31"/>
        <v>0</v>
      </c>
      <c r="E13" s="5">
        <f t="shared" si="32"/>
        <v>0</v>
      </c>
      <c r="F13" s="4" t="e">
        <f t="shared" si="33"/>
        <v>#DIV/0!</v>
      </c>
      <c r="G13" s="4" t="e">
        <f t="shared" si="34"/>
        <v>#DIV/0!</v>
      </c>
      <c r="H13" s="4" t="e">
        <f t="shared" si="35"/>
        <v>#DIV/0!</v>
      </c>
      <c r="I13" s="4">
        <f t="shared" si="36"/>
        <v>0</v>
      </c>
      <c r="J13" s="4">
        <f t="shared" si="37"/>
        <v>0</v>
      </c>
      <c r="K13" s="71"/>
      <c r="L13" s="71"/>
      <c r="M13" s="71"/>
      <c r="N13" s="71"/>
      <c r="O13" s="71">
        <v>0</v>
      </c>
      <c r="P13" s="71">
        <f t="shared" si="38"/>
        <v>0</v>
      </c>
      <c r="Q13" s="71">
        <f t="shared" si="39"/>
        <v>0</v>
      </c>
      <c r="R13" s="2">
        <v>0</v>
      </c>
      <c r="S13" s="2"/>
    </row>
    <row r="14" spans="1:35">
      <c r="A14" s="4">
        <f t="shared" si="28"/>
        <v>0</v>
      </c>
      <c r="B14" s="4">
        <f t="shared" si="29"/>
        <v>0</v>
      </c>
      <c r="C14" s="4">
        <f t="shared" si="30"/>
        <v>0</v>
      </c>
      <c r="D14" s="4">
        <f t="shared" si="31"/>
        <v>0</v>
      </c>
      <c r="E14" s="5">
        <f t="shared" si="32"/>
        <v>0</v>
      </c>
      <c r="F14" s="4" t="e">
        <f t="shared" si="33"/>
        <v>#DIV/0!</v>
      </c>
      <c r="G14" s="4" t="e">
        <f t="shared" si="34"/>
        <v>#DIV/0!</v>
      </c>
      <c r="H14" s="4" t="e">
        <f t="shared" si="35"/>
        <v>#DIV/0!</v>
      </c>
      <c r="I14" s="4">
        <f t="shared" si="36"/>
        <v>0</v>
      </c>
      <c r="J14" s="4">
        <f t="shared" si="37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39"/>
        <v>0</v>
      </c>
      <c r="R14" s="2">
        <v>0</v>
      </c>
      <c r="S14" s="2"/>
    </row>
    <row r="15" spans="1:35">
      <c r="A15" s="4">
        <f t="shared" si="28"/>
        <v>0</v>
      </c>
      <c r="B15" s="4">
        <f t="shared" si="29"/>
        <v>0</v>
      </c>
      <c r="C15" s="4">
        <f t="shared" si="30"/>
        <v>0</v>
      </c>
      <c r="D15" s="4">
        <f t="shared" si="31"/>
        <v>0</v>
      </c>
      <c r="E15" s="5">
        <f t="shared" si="32"/>
        <v>0</v>
      </c>
      <c r="F15" s="4" t="e">
        <f t="shared" si="33"/>
        <v>#DIV/0!</v>
      </c>
      <c r="G15" s="4" t="e">
        <f t="shared" si="34"/>
        <v>#DIV/0!</v>
      </c>
      <c r="H15" s="4" t="e">
        <f t="shared" si="35"/>
        <v>#DIV/0!</v>
      </c>
      <c r="I15" s="4">
        <f t="shared" si="36"/>
        <v>0</v>
      </c>
      <c r="J15" s="4">
        <f t="shared" si="37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39"/>
        <v>0</v>
      </c>
      <c r="R15" s="2">
        <v>0</v>
      </c>
      <c r="S15" s="2"/>
    </row>
    <row r="16" spans="1:3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2"/>
    </row>
    <row r="17" spans="1:19">
      <c r="A17" s="4">
        <f t="shared" ref="A17:A19" si="40">N17</f>
        <v>0</v>
      </c>
      <c r="B17" s="4">
        <f t="shared" ref="B17:B19" si="41">Q17</f>
        <v>0</v>
      </c>
      <c r="C17" s="4">
        <f t="shared" ref="C17:C19" si="42">B17*1.2</f>
        <v>0</v>
      </c>
      <c r="D17" s="4">
        <f t="shared" ref="D17:D19" si="43">C17*1.2</f>
        <v>0</v>
      </c>
      <c r="E17" s="5">
        <f t="shared" ref="E17:E19" si="44">R17</f>
        <v>0</v>
      </c>
      <c r="F17" s="4" t="e">
        <f t="shared" ref="F17:F19" si="45">ROUND((E17/B17),0)</f>
        <v>#DIV/0!</v>
      </c>
      <c r="G17" s="4" t="e">
        <f t="shared" ref="G17:G19" si="46">ROUND((E17/C17),0)</f>
        <v>#DIV/0!</v>
      </c>
      <c r="H17" s="4" t="e">
        <f t="shared" ref="H17:H19" si="47">ROUND((E17/D17),0)</f>
        <v>#DIV/0!</v>
      </c>
      <c r="I17" s="4">
        <f t="shared" ref="I17:J19" si="48">T17</f>
        <v>0</v>
      </c>
      <c r="J17" s="4">
        <f t="shared" si="48"/>
        <v>0</v>
      </c>
      <c r="O17">
        <v>0</v>
      </c>
      <c r="P17">
        <f t="shared" ref="P17" si="49">O17/1.2</f>
        <v>0</v>
      </c>
      <c r="Q17">
        <f t="shared" ref="Q17:Q18" si="50">P17/1.2</f>
        <v>0</v>
      </c>
      <c r="R17" s="2">
        <v>0</v>
      </c>
      <c r="S17" s="2"/>
    </row>
    <row r="18" spans="1:19">
      <c r="A18" s="4">
        <f t="shared" si="40"/>
        <v>0</v>
      </c>
      <c r="B18" s="4">
        <f t="shared" si="41"/>
        <v>0</v>
      </c>
      <c r="C18" s="4">
        <f t="shared" si="42"/>
        <v>0</v>
      </c>
      <c r="D18" s="4">
        <f t="shared" si="43"/>
        <v>0</v>
      </c>
      <c r="E18" s="5">
        <f t="shared" si="44"/>
        <v>0</v>
      </c>
      <c r="F18" s="4" t="e">
        <f t="shared" si="45"/>
        <v>#DIV/0!</v>
      </c>
      <c r="G18" s="4" t="e">
        <f t="shared" si="46"/>
        <v>#DIV/0!</v>
      </c>
      <c r="H18" s="4" t="e">
        <f t="shared" si="47"/>
        <v>#DIV/0!</v>
      </c>
      <c r="I18" s="4">
        <f t="shared" si="48"/>
        <v>0</v>
      </c>
      <c r="J18" s="4">
        <f t="shared" si="48"/>
        <v>0</v>
      </c>
      <c r="O18">
        <v>0</v>
      </c>
      <c r="P18">
        <f>O18/1.2</f>
        <v>0</v>
      </c>
      <c r="Q18">
        <f t="shared" si="50"/>
        <v>0</v>
      </c>
      <c r="R18" s="2">
        <v>0</v>
      </c>
      <c r="S18" s="2"/>
    </row>
    <row r="19" spans="1:19">
      <c r="A19" s="4">
        <f t="shared" si="40"/>
        <v>0</v>
      </c>
      <c r="B19" s="4">
        <f t="shared" si="41"/>
        <v>0</v>
      </c>
      <c r="C19" s="4">
        <f t="shared" si="42"/>
        <v>0</v>
      </c>
      <c r="D19" s="4">
        <f t="shared" si="43"/>
        <v>0</v>
      </c>
      <c r="E19" s="5">
        <f t="shared" si="44"/>
        <v>0</v>
      </c>
      <c r="F19" s="4" t="e">
        <f t="shared" si="45"/>
        <v>#DIV/0!</v>
      </c>
      <c r="G19" s="4" t="e">
        <f t="shared" si="46"/>
        <v>#DIV/0!</v>
      </c>
      <c r="H19" s="4" t="e">
        <f t="shared" si="47"/>
        <v>#DIV/0!</v>
      </c>
      <c r="I19" s="4">
        <f t="shared" si="48"/>
        <v>0</v>
      </c>
      <c r="J19" s="4">
        <f t="shared" si="48"/>
        <v>0</v>
      </c>
      <c r="O19" s="71">
        <v>0</v>
      </c>
      <c r="P19" s="71">
        <f>O19/1.2</f>
        <v>0</v>
      </c>
      <c r="Q19" s="71">
        <f t="shared" ref="Q19" si="51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3:K12"/>
  <sheetViews>
    <sheetView workbookViewId="0">
      <selection activeCell="M11" sqref="M11"/>
    </sheetView>
  </sheetViews>
  <sheetFormatPr defaultRowHeight="15"/>
  <sheetData>
    <row r="3" spans="6:11">
      <c r="G3">
        <v>10.8</v>
      </c>
      <c r="H3">
        <v>15.4</v>
      </c>
      <c r="I3">
        <f>H3*G3</f>
        <v>166.32000000000002</v>
      </c>
    </row>
    <row r="4" spans="6:11">
      <c r="G4">
        <v>9.6</v>
      </c>
      <c r="H4">
        <v>17.100000000000001</v>
      </c>
      <c r="I4" s="71">
        <f t="shared" ref="I4:I11" si="0">H4*G4</f>
        <v>164.16</v>
      </c>
    </row>
    <row r="5" spans="6:11">
      <c r="G5">
        <v>10.8</v>
      </c>
      <c r="H5">
        <v>13.2</v>
      </c>
      <c r="I5" s="71">
        <f t="shared" si="0"/>
        <v>142.56</v>
      </c>
    </row>
    <row r="6" spans="6:11">
      <c r="G6">
        <v>12.1</v>
      </c>
      <c r="H6">
        <v>6.5</v>
      </c>
      <c r="I6" s="71">
        <f t="shared" si="0"/>
        <v>78.649999999999991</v>
      </c>
    </row>
    <row r="7" spans="6:11">
      <c r="I7" s="7">
        <f>SUM(I3:I6)</f>
        <v>551.69000000000005</v>
      </c>
    </row>
    <row r="8" spans="6:11">
      <c r="I8" s="71"/>
    </row>
    <row r="9" spans="6:11">
      <c r="I9" s="71"/>
      <c r="K9" s="118">
        <f>I7+I12</f>
        <v>645.20000000000005</v>
      </c>
    </row>
    <row r="10" spans="6:11">
      <c r="F10" t="s">
        <v>100</v>
      </c>
      <c r="G10">
        <v>11.1</v>
      </c>
      <c r="H10">
        <v>4.0999999999999996</v>
      </c>
      <c r="I10" s="71">
        <f t="shared" si="0"/>
        <v>45.51</v>
      </c>
    </row>
    <row r="11" spans="6:11">
      <c r="F11" s="71" t="s">
        <v>101</v>
      </c>
      <c r="G11">
        <v>12</v>
      </c>
      <c r="H11">
        <v>4</v>
      </c>
      <c r="I11" s="71">
        <f t="shared" si="0"/>
        <v>48</v>
      </c>
    </row>
    <row r="12" spans="6:11">
      <c r="I12" s="7">
        <f>SUM(I10:I11)</f>
        <v>93.509999999999991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workbookViewId="0">
      <selection activeCell="I8" sqref="G6:I8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zoomScaleNormal="100" workbookViewId="0">
      <selection activeCell="H6" sqref="H6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115" zoomScaleNormal="115" workbookViewId="0">
      <selection activeCell="O5" activeCellId="1" sqref="G3 O5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actual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Rushi</cp:lastModifiedBy>
  <cp:lastPrinted>2019-11-05T06:14:02Z</cp:lastPrinted>
  <dcterms:created xsi:type="dcterms:W3CDTF">2018-02-17T10:36:41Z</dcterms:created>
  <dcterms:modified xsi:type="dcterms:W3CDTF">2024-04-08T10:07:41Z</dcterms:modified>
</cp:coreProperties>
</file>