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SUBIN KUMAR - SBI\"/>
    </mc:Choice>
  </mc:AlternateContent>
  <xr:revisionPtr revIDLastSave="0" documentId="13_ncr:1_{8B987400-17C0-4551-B947-73AB6A3F6BB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3" sheetId="25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</sheets>
  <calcPr calcId="191029"/>
</workbook>
</file>

<file path=xl/calcChain.xml><?xml version="1.0" encoding="utf-8"?>
<calcChain xmlns="http://schemas.openxmlformats.org/spreadsheetml/2006/main">
  <c r="E37" i="4" l="1"/>
  <c r="F37" i="4"/>
  <c r="F36" i="4"/>
  <c r="F35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<sst xmlns="http://schemas.openxmlformats.org/spreadsheetml/2006/main" count="50" uniqueCount="44">
  <si>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</si>
  <si>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</si>
  <si>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</si>
  <si>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</si>
  <si>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</si>
  <si>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</si>
  <si>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</si>
  <si>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</si>
  <si>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</si>
  <si>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</si>
  <si>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</si>
  <si>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</si>
  <si>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</si>
  <si>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</si>
  <si>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</si>
  <si>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</si>
  <si>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</si>
  <si>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</si>
  <si>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</si>
  <si>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</si>
  <si>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</si>
  <si>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</si>
  <si>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</si>
  <si>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</si>
  <si>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</si>
  <si>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</si>
  <si>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</si>
  <si>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</si>
  <si>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</si>
  <si>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</si>
  <si>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</si>
  <si>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</si>
  <si>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</si>
  <si>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</si>
  <si>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</si>
  <si>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</si>
  <si>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</si>
  <si>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</si>
  <si>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</si>
  <si>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Andheri (East) -  SUBIN KUMAR</t>
  </si>
  <si>
    <t>Agree CA</t>
  </si>
  <si>
    <t>Other usable areas</t>
  </si>
  <si>
    <t>As per Part OC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</si>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</sst>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45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A5AC38-1160-499F-B6E6-B55E6064C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6868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48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04B1F0-B496-4E74-85E7-A6AD29BB3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0297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30</xdr:col>
      <xdr:colOff>142875</xdr:colOff>
      <xdr:row>45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3F009D-F88E-4A5F-948F-49BEC1EC2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0"/>
          <a:ext cx="18087975" cy="8686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0</xdr:rowOff>
    </xdr:from>
    <xdr:to>
      <xdr:col>30</xdr:col>
      <xdr:colOff>514350</xdr:colOff>
      <xdr:row>45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8CFFA2-2F01-44FF-981A-98376AFB3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0"/>
          <a:ext cx="18087975" cy="8686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50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EDA643-2860-4A3C-89C4-C67753978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9372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344735</xdr:colOff>
      <xdr:row>49</xdr:row>
      <xdr:rowOff>144134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58259B-24B7-456A-B9CA-E1058870F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146335" cy="9021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574047</xdr:colOff>
      <xdr:row>46</xdr:row>
      <xdr:rowOff>143958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0539AD-0EA5-4BCB-A963-DABD7D480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52447" cy="77639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402573</xdr:colOff>
      <xdr:row>43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6226EF-CD46-46AE-90BB-4ADFEB00B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0973" cy="80973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602626</xdr:colOff>
      <xdr:row>45</xdr:row>
      <xdr:rowOff>96387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F55897-7C0C-4006-9AC3-025AED623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1026" cy="8145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602626</xdr:colOff>
      <xdr:row>53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76826E-5525-450C-B5B4-BD1A67775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1026" cy="8773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104775</xdr:colOff>
      <xdr:row>2</xdr:row>
      <xdr:rowOff>28575</xdr:rowOff>
    </xdr:from>
    <xdr:to>
      <xdr:col>35</xdr:col>
      <xdr:colOff>97801</xdr:colOff>
      <xdr:row>49</xdr:row>
      <xdr:rowOff>144141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D3A451-A161-4FC3-AC89-EB7503EE3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2775" y="409575"/>
          <a:ext cx="18281026" cy="906906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602626</xdr:colOff>
      <xdr:row>45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55A9CD-8CEB-4361-ABA9-F8B46D4A6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1026" cy="85260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48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11C6CD-48D6-4872-AF4F-2B3FADA93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029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R46" sqref="R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735</v>
      </c>
      <c r="C3" s="4">
        <f>B3*1.2</f>
        <v>882</v>
      </c>
      <c r="D3" s="4">
        <f t="shared" ref="D3:D14" si="2">C3*1.2</f>
        <v>1058.3999999999999</v>
      </c>
      <c r="E3" s="5">
        <f t="shared" ref="E3:E14" si="3">R3</f>
        <v>8000000</v>
      </c>
      <c r="F3" s="9">
        <f t="shared" ref="F3:F14" si="4">ROUND((E3/B3),0)</f>
        <v>10884</v>
      </c>
      <c r="G3" s="9">
        <f t="shared" ref="G3:G14" si="5">ROUND((E3/C3),0)</f>
        <v>9070</v>
      </c>
      <c r="H3" s="9">
        <f t="shared" ref="H3:H14" si="6">ROUND((E3/D3),0)</f>
        <v>7559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735</v>
      </c>
      <c r="R3" s="2">
        <v>8000000</v>
      </c>
    </row>
    <row r="4" spans="1:20" x14ac:dyDescent="0.25">
      <c r="A4" s="4">
        <f t="shared" ref="A4:A9" si="9">N4</f>
        <v>0</v>
      </c>
      <c r="B4" s="4">
        <f t="shared" ref="B4:B9" si="10">Q4</f>
        <v>924</v>
      </c>
      <c r="C4" s="4">
        <f t="shared" ref="C4:C9" si="11">B4*1.2</f>
        <v>1108.8</v>
      </c>
      <c r="D4" s="4">
        <f t="shared" ref="D4:D9" si="12">C4*1.2</f>
        <v>1330.56</v>
      </c>
      <c r="E4" s="5">
        <f t="shared" ref="E4:E9" si="13">R4</f>
        <v>11772021</v>
      </c>
      <c r="F4" s="9">
        <f t="shared" ref="F4:F9" si="14">ROUND((E4/B4),0)</f>
        <v>12740</v>
      </c>
      <c r="G4" s="9">
        <f t="shared" ref="G4:G9" si="15">ROUND((E4/C4),0)</f>
        <v>10617</v>
      </c>
      <c r="H4" s="9">
        <f t="shared" ref="H4:H9" si="16">ROUND((E4/D4),0)</f>
        <v>8847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924</v>
      </c>
      <c r="R4" s="2">
        <v>11772021</v>
      </c>
    </row>
    <row r="5" spans="1:20" x14ac:dyDescent="0.25">
      <c r="A5" s="4">
        <f t="shared" si="9"/>
        <v>0</v>
      </c>
      <c r="B5" s="4">
        <f t="shared" si="10"/>
        <v>922</v>
      </c>
      <c r="C5" s="4">
        <f t="shared" si="11"/>
        <v>1106.3999999999999</v>
      </c>
      <c r="D5" s="4">
        <f t="shared" si="12"/>
        <v>1327.6799999999998</v>
      </c>
      <c r="E5" s="5">
        <f t="shared" si="13"/>
        <v>11340909</v>
      </c>
      <c r="F5" s="9">
        <f t="shared" si="14"/>
        <v>12300</v>
      </c>
      <c r="G5" s="9">
        <f t="shared" si="15"/>
        <v>10250</v>
      </c>
      <c r="H5" s="9">
        <f t="shared" si="16"/>
        <v>8542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922</v>
      </c>
      <c r="R5" s="2">
        <v>11340909</v>
      </c>
    </row>
    <row r="6" spans="1:20" x14ac:dyDescent="0.25">
      <c r="A6" s="4">
        <f t="shared" si="9"/>
        <v>0</v>
      </c>
      <c r="B6" s="4">
        <f t="shared" si="10"/>
        <v>450</v>
      </c>
      <c r="C6" s="4">
        <f t="shared" si="11"/>
        <v>540</v>
      </c>
      <c r="D6" s="4">
        <f t="shared" si="12"/>
        <v>648</v>
      </c>
      <c r="E6" s="5">
        <f t="shared" si="13"/>
        <v>5421780</v>
      </c>
      <c r="F6" s="9">
        <f t="shared" si="14"/>
        <v>12048</v>
      </c>
      <c r="G6" s="9">
        <f t="shared" si="15"/>
        <v>10040</v>
      </c>
      <c r="H6" s="9">
        <f t="shared" si="16"/>
        <v>8367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450</v>
      </c>
      <c r="R6" s="2">
        <v>5421780</v>
      </c>
    </row>
    <row r="7" spans="1:20" s="47" customFormat="1" x14ac:dyDescent="0.25">
      <c r="A7" s="45">
        <f t="shared" si="9"/>
        <v>0</v>
      </c>
      <c r="B7" s="45">
        <f t="shared" si="10"/>
        <v>729</v>
      </c>
      <c r="C7" s="45">
        <f t="shared" si="11"/>
        <v>874.8</v>
      </c>
      <c r="D7" s="45">
        <f t="shared" si="12"/>
        <v>1049.76</v>
      </c>
      <c r="E7" s="46">
        <f t="shared" si="13"/>
        <v>9433007</v>
      </c>
      <c r="F7" s="45">
        <f t="shared" si="14"/>
        <v>12940</v>
      </c>
      <c r="G7" s="45">
        <f t="shared" si="15"/>
        <v>10783</v>
      </c>
      <c r="H7" s="45">
        <f t="shared" si="16"/>
        <v>8986</v>
      </c>
      <c r="I7" s="45" t="e">
        <f>#REF!</f>
        <v>#REF!</v>
      </c>
      <c r="J7" s="45">
        <f t="shared" si="17"/>
        <v>0</v>
      </c>
      <c r="O7" s="47">
        <v>0</v>
      </c>
      <c r="P7" s="47">
        <f t="shared" si="18"/>
        <v>0</v>
      </c>
      <c r="Q7" s="47">
        <v>729</v>
      </c>
      <c r="R7" s="48">
        <v>9433007</v>
      </c>
    </row>
    <row r="8" spans="1:20" s="47" customFormat="1" x14ac:dyDescent="0.25">
      <c r="A8" s="45">
        <f t="shared" si="9"/>
        <v>0</v>
      </c>
      <c r="B8" s="45">
        <f t="shared" si="10"/>
        <v>922</v>
      </c>
      <c r="C8" s="45">
        <f t="shared" si="11"/>
        <v>1106.3999999999999</v>
      </c>
      <c r="D8" s="45">
        <f t="shared" si="12"/>
        <v>1327.6799999999998</v>
      </c>
      <c r="E8" s="46">
        <f t="shared" si="13"/>
        <v>11961731</v>
      </c>
      <c r="F8" s="45">
        <f t="shared" si="14"/>
        <v>12974</v>
      </c>
      <c r="G8" s="45">
        <f t="shared" si="15"/>
        <v>10811</v>
      </c>
      <c r="H8" s="45">
        <f t="shared" si="16"/>
        <v>9009</v>
      </c>
      <c r="I8" s="45" t="e">
        <f>#REF!</f>
        <v>#REF!</v>
      </c>
      <c r="J8" s="45">
        <f t="shared" si="17"/>
        <v>0</v>
      </c>
      <c r="O8" s="47">
        <v>0</v>
      </c>
      <c r="P8" s="47">
        <f t="shared" si="18"/>
        <v>0</v>
      </c>
      <c r="Q8" s="47">
        <v>922</v>
      </c>
      <c r="R8" s="48">
        <v>11961731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ref="Q9" si="19">P9/1.2</f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7" customFormat="1" x14ac:dyDescent="0.25">
      <c r="A16" s="45">
        <f t="shared" ref="A16:A28" si="32">N16</f>
        <v>0</v>
      </c>
      <c r="B16" s="45">
        <f t="shared" ref="B16:B28" si="33">Q16</f>
        <v>450</v>
      </c>
      <c r="C16" s="45">
        <f>B16*1.2</f>
        <v>540</v>
      </c>
      <c r="D16" s="45">
        <f t="shared" ref="D16:D28" si="34">C16*1.2</f>
        <v>648</v>
      </c>
      <c r="E16" s="46">
        <f t="shared" ref="E16:E28" si="35">R16</f>
        <v>6600000</v>
      </c>
      <c r="F16" s="45">
        <f t="shared" ref="F16:F28" si="36">ROUND((E16/B16),0)</f>
        <v>14667</v>
      </c>
      <c r="G16" s="45">
        <f t="shared" ref="G16:G28" si="37">ROUND((E16/C16),0)</f>
        <v>12222</v>
      </c>
      <c r="H16" s="45">
        <f t="shared" ref="H16:H28" si="38">ROUND((E16/D16),0)</f>
        <v>10185</v>
      </c>
      <c r="I16" s="45" t="e">
        <f>#REF!</f>
        <v>#REF!</v>
      </c>
      <c r="J16" s="45">
        <f t="shared" ref="J16:J28" si="39">S16</f>
        <v>0</v>
      </c>
      <c r="O16" s="47">
        <v>0</v>
      </c>
      <c r="P16" s="47">
        <f t="shared" ref="P16:Q28" si="40">O16/1.2</f>
        <v>0</v>
      </c>
      <c r="Q16" s="47">
        <v>450</v>
      </c>
      <c r="R16" s="48">
        <v>6600000</v>
      </c>
    </row>
    <row r="17" spans="1:24" x14ac:dyDescent="0.25">
      <c r="A17" s="4">
        <f t="shared" si="32"/>
        <v>0</v>
      </c>
      <c r="B17" s="4">
        <f t="shared" si="33"/>
        <v>1083.3333333333335</v>
      </c>
      <c r="C17" s="4">
        <f t="shared" ref="C17:C28" si="41">B17*1.2</f>
        <v>1300.0000000000002</v>
      </c>
      <c r="D17" s="4">
        <f t="shared" si="34"/>
        <v>1560.0000000000002</v>
      </c>
      <c r="E17" s="5">
        <f t="shared" si="35"/>
        <v>11500000</v>
      </c>
      <c r="F17" s="9">
        <f t="shared" si="36"/>
        <v>10615</v>
      </c>
      <c r="G17" s="9">
        <f t="shared" si="37"/>
        <v>8846</v>
      </c>
      <c r="H17" s="9">
        <f t="shared" si="38"/>
        <v>7372</v>
      </c>
      <c r="I17" s="4" t="e">
        <f>#REF!</f>
        <v>#REF!</v>
      </c>
      <c r="J17" s="4">
        <f t="shared" si="39"/>
        <v>0</v>
      </c>
      <c r="O17">
        <v>0</v>
      </c>
      <c r="P17">
        <v>1300</v>
      </c>
      <c r="Q17">
        <f t="shared" si="40"/>
        <v>1083.3333333333335</v>
      </c>
      <c r="R17" s="2">
        <v>11500000</v>
      </c>
    </row>
    <row r="18" spans="1:24" s="47" customFormat="1" x14ac:dyDescent="0.25">
      <c r="A18" s="45">
        <f t="shared" si="32"/>
        <v>0</v>
      </c>
      <c r="B18" s="45">
        <f t="shared" si="33"/>
        <v>607.5</v>
      </c>
      <c r="C18" s="45">
        <f t="shared" si="41"/>
        <v>729</v>
      </c>
      <c r="D18" s="45">
        <f t="shared" si="34"/>
        <v>874.8</v>
      </c>
      <c r="E18" s="46">
        <f t="shared" si="35"/>
        <v>9200000</v>
      </c>
      <c r="F18" s="45">
        <f t="shared" si="36"/>
        <v>15144</v>
      </c>
      <c r="G18" s="45">
        <f t="shared" si="37"/>
        <v>12620</v>
      </c>
      <c r="H18" s="45">
        <f t="shared" si="38"/>
        <v>10517</v>
      </c>
      <c r="I18" s="45" t="e">
        <f>#REF!</f>
        <v>#REF!</v>
      </c>
      <c r="J18" s="45">
        <f t="shared" si="39"/>
        <v>0</v>
      </c>
      <c r="O18" s="47">
        <v>0</v>
      </c>
      <c r="P18" s="47">
        <v>729</v>
      </c>
      <c r="Q18" s="47">
        <f t="shared" si="40"/>
        <v>607.5</v>
      </c>
      <c r="R18" s="48">
        <v>9200000</v>
      </c>
    </row>
    <row r="19" spans="1:24" x14ac:dyDescent="0.25">
      <c r="A19" s="4">
        <f t="shared" si="32"/>
        <v>0</v>
      </c>
      <c r="B19" s="4">
        <f t="shared" si="33"/>
        <v>466.66666666666669</v>
      </c>
      <c r="C19" s="4">
        <f t="shared" si="41"/>
        <v>560</v>
      </c>
      <c r="D19" s="4">
        <f t="shared" si="34"/>
        <v>672</v>
      </c>
      <c r="E19" s="5">
        <f t="shared" si="35"/>
        <v>6100000</v>
      </c>
      <c r="F19" s="9">
        <f t="shared" si="36"/>
        <v>13071</v>
      </c>
      <c r="G19" s="9">
        <f t="shared" si="37"/>
        <v>10893</v>
      </c>
      <c r="H19" s="9">
        <f t="shared" si="38"/>
        <v>9077</v>
      </c>
      <c r="I19" s="4" t="e">
        <f>#REF!</f>
        <v>#REF!</v>
      </c>
      <c r="J19" s="4">
        <f t="shared" si="39"/>
        <v>0</v>
      </c>
      <c r="O19">
        <v>0</v>
      </c>
      <c r="P19">
        <v>560</v>
      </c>
      <c r="Q19">
        <f t="shared" si="40"/>
        <v>466.66666666666669</v>
      </c>
      <c r="R19" s="2">
        <v>6100000</v>
      </c>
    </row>
    <row r="20" spans="1:24" x14ac:dyDescent="0.25">
      <c r="A20" s="4">
        <f t="shared" si="32"/>
        <v>0</v>
      </c>
      <c r="B20" s="4">
        <f t="shared" si="33"/>
        <v>1315</v>
      </c>
      <c r="C20" s="4">
        <f t="shared" si="41"/>
        <v>1578</v>
      </c>
      <c r="D20" s="4">
        <f t="shared" si="34"/>
        <v>1893.6</v>
      </c>
      <c r="E20" s="5">
        <f t="shared" si="35"/>
        <v>19000000</v>
      </c>
      <c r="F20" s="9">
        <f t="shared" si="36"/>
        <v>14449</v>
      </c>
      <c r="G20" s="9">
        <f t="shared" si="37"/>
        <v>12041</v>
      </c>
      <c r="H20" s="9">
        <f t="shared" si="38"/>
        <v>10034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1315</v>
      </c>
      <c r="R20" s="2">
        <v>19000000</v>
      </c>
    </row>
    <row r="21" spans="1:24" x14ac:dyDescent="0.25">
      <c r="A21" s="4">
        <f t="shared" si="32"/>
        <v>0</v>
      </c>
      <c r="B21" s="4">
        <f t="shared" si="33"/>
        <v>794.16666666666674</v>
      </c>
      <c r="C21" s="4">
        <f t="shared" si="41"/>
        <v>953</v>
      </c>
      <c r="D21" s="4">
        <f t="shared" si="34"/>
        <v>1143.5999999999999</v>
      </c>
      <c r="E21" s="5">
        <f t="shared" si="35"/>
        <v>10000000</v>
      </c>
      <c r="F21" s="9">
        <f t="shared" si="36"/>
        <v>12592</v>
      </c>
      <c r="G21" s="9">
        <f t="shared" si="37"/>
        <v>10493</v>
      </c>
      <c r="H21" s="9">
        <f t="shared" si="38"/>
        <v>8744</v>
      </c>
      <c r="I21" s="4" t="e">
        <f>#REF!</f>
        <v>#REF!</v>
      </c>
      <c r="J21" s="4">
        <f t="shared" si="39"/>
        <v>0</v>
      </c>
      <c r="O21">
        <v>0</v>
      </c>
      <c r="P21">
        <v>953</v>
      </c>
      <c r="Q21">
        <f t="shared" si="40"/>
        <v>794.16666666666674</v>
      </c>
      <c r="R21" s="2">
        <v>10000000</v>
      </c>
    </row>
    <row r="22" spans="1:24" x14ac:dyDescent="0.25">
      <c r="A22" s="4">
        <f t="shared" ref="A22:A24" si="42">N22</f>
        <v>0</v>
      </c>
      <c r="B22" s="4">
        <f t="shared" ref="B22:B24" si="43">Q22</f>
        <v>726</v>
      </c>
      <c r="C22" s="4">
        <f t="shared" ref="C22:C24" si="44">B22*1.2</f>
        <v>871.19999999999993</v>
      </c>
      <c r="D22" s="4">
        <f t="shared" ref="D22:D24" si="45">C22*1.2</f>
        <v>1045.4399999999998</v>
      </c>
      <c r="E22" s="5">
        <f t="shared" ref="E22:E24" si="46">R22</f>
        <v>10500000</v>
      </c>
      <c r="F22" s="9">
        <f t="shared" ref="F22:F24" si="47">ROUND((E22/B22),0)</f>
        <v>14463</v>
      </c>
      <c r="G22" s="9">
        <f t="shared" ref="G22:G24" si="48">ROUND((E22/C22),0)</f>
        <v>12052</v>
      </c>
      <c r="H22" s="9">
        <f t="shared" ref="H22:H24" si="49">ROUND((E22/D22),0)</f>
        <v>10044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726</v>
      </c>
      <c r="R22" s="2">
        <v>10500000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3:Q24" si="52">P23/1.2</f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14000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2600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11400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2600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60</v>
      </c>
      <c r="X34" s="24">
        <v>2024</v>
      </c>
      <c r="Y34" t="s">
        <v>42</v>
      </c>
    </row>
    <row r="35" spans="4:25" ht="15.75" x14ac:dyDescent="0.25">
      <c r="D35" t="s">
        <v>40</v>
      </c>
      <c r="E35">
        <v>65.510000000000005</v>
      </c>
      <c r="F35" s="7">
        <f>E35*10.764</f>
        <v>705.14963999999998</v>
      </c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D36" s="1" t="s">
        <v>41</v>
      </c>
      <c r="E36">
        <v>2.21</v>
      </c>
      <c r="F36" s="7">
        <f>E36*10.764</f>
        <v>23.788439999999998</v>
      </c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0</v>
      </c>
      <c r="X36" s="24"/>
    </row>
    <row r="37" spans="4:25" ht="15.75" x14ac:dyDescent="0.25">
      <c r="E37">
        <f>SUM(E35:E36)</f>
        <v>67.72</v>
      </c>
      <c r="F37" s="7">
        <f>SUM(F35:F36)</f>
        <v>728.93808000000001</v>
      </c>
      <c r="U37" s="17"/>
      <c r="V37" s="26"/>
      <c r="W37" s="27">
        <f>W36%</f>
        <v>0</v>
      </c>
      <c r="X37" s="27"/>
    </row>
    <row r="38" spans="4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2600</v>
      </c>
      <c r="X39" s="22"/>
    </row>
    <row r="40" spans="4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11400</v>
      </c>
      <c r="X40" s="22"/>
    </row>
    <row r="41" spans="4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14000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37</v>
      </c>
      <c r="V44" s="30"/>
      <c r="W44" s="25">
        <v>729</v>
      </c>
      <c r="X44" s="24"/>
    </row>
    <row r="45" spans="4:25" ht="15.75" x14ac:dyDescent="0.25">
      <c r="P45" s="13" t="s">
        <v>29</v>
      </c>
      <c r="S45" s="10"/>
      <c r="T45" s="11"/>
      <c r="U45" s="17" t="s">
        <v>43</v>
      </c>
      <c r="V45" s="31"/>
      <c r="W45" s="32">
        <f>W42*W44+X46</f>
        <v>10206000</v>
      </c>
      <c r="X45" s="33"/>
    </row>
    <row r="46" spans="4:25" ht="15.75" x14ac:dyDescent="0.25">
      <c r="S46" s="11"/>
      <c r="T46" s="10"/>
      <c r="U46" s="17" t="s">
        <v>24</v>
      </c>
      <c r="V46" s="23"/>
      <c r="W46" s="34">
        <f>W45*0.9</f>
        <v>9185400</v>
      </c>
      <c r="X46" s="35"/>
    </row>
    <row r="47" spans="4:25" ht="15.75" x14ac:dyDescent="0.25">
      <c r="S47" s="44"/>
      <c r="T47" s="10"/>
      <c r="U47" s="17" t="s">
        <v>25</v>
      </c>
      <c r="V47" s="23"/>
      <c r="W47" s="34">
        <f>W45*0.8</f>
        <v>8164800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1895400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21262.5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G8" sqref="G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892D5-CEB1-46AB-80B5-65369B10A04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G1"/>
  <sheetViews>
    <sheetView topLeftCell="F4" zoomScaleNormal="100" workbookViewId="0">
      <selection activeCell="Q13" sqref="Q13"/>
    </sheetView>
  </sheetViews>
  <sheetFormatPr defaultRowHeight="15" x14ac:dyDescent="0.25"/>
  <sheetData>
    <row r="1" spans="7:7" x14ac:dyDescent="0.25">
      <c r="G1" s="6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2024-03-30T10:10:29Z</dcterms:modified>
</cp:coreProperties>
</file>