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Nikit N Shetty\"/>
    </mc:Choice>
  </mc:AlternateContent>
  <xr:revisionPtr revIDLastSave="0" documentId="13_ncr:1_{7F8C8B49-A752-436C-8101-8AF05BAE24D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4" l="1"/>
  <c r="H28" i="4"/>
  <c r="N14" i="24"/>
  <c r="N13" i="24"/>
  <c r="N12" i="24"/>
  <c r="G31" i="4" l="1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<sst xmlns="http://schemas.openxmlformats.org/spreadsheetml/2006/main" count="143" uniqueCount="99">
  <si>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</si>
  <si>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</si>
  <si>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</si>
  <si>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</si>
  <si>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</si>
  <si>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</si>
  <si>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</si>
  <si>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</si>
  <si>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</si>
  <si>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</si>
  <si>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</si>
  <si>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</si>
  <si>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</si>
  <si>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</si>
  <si>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</si>
  <si>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</si>
  <si>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</si>
  <si>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</si>
  <si>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</si>
  <si>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</si>
  <si>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</si>
  <si>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</si>
  <si>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</si>
  <si>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</si>
  <si>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</si>
  <si>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</si>
  <si>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</si>
  <si>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</si>
  <si>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</si>
  <si>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</si>
  <si>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</si>
  <si>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</si>
  <si>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</si>
  <si>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</si>
  <si>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</si>
  <si>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</si>
  <si>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</si>
  <si>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</si>
  <si>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</si>
  <si>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</si>
  <si>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</si>
  <si>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</si>
  <si>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</si>
  <si>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</si>
  <si>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</si>
  <si>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</si>
  <si>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</si>
  <si>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</si>
  <si>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</si>
  <si>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</si>
  <si>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</si>
  <si>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</si>
  <si>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</si>
  <si>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</si>
  <si>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</si>
  <si>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</si>
  <si>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</si>
  <si>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</si>
  <si>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</si>
  <si>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</si>
  <si>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</si>
  <si>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</si>
  <si>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</si>
  <si>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</si>
  <si>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</si>
  <si>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</si>
  <si>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</si>
  <si>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</si>
  <si>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</si>
  <si>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</si>
  <si>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</si>
  <si>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</si>
  <si>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</si>
  <si>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</si>
  <si>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</si>
  <si>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</si>
  <si>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</si>
  <si>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</si>
  <si>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</si>
  <si>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</si>
  <si>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</si>
  <si>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</si>
  <si>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</si>
  <si>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21.03.2024</t>
  </si>
  <si>
    <t>ACA</t>
  </si>
  <si>
    <t>TACA</t>
  </si>
  <si>
    <t>BALC</t>
  </si>
  <si>
    <t>IGR-21.03.24</t>
  </si>
  <si>
    <t>IGR-19.03.24</t>
  </si>
  <si>
    <t>Kitchen</t>
  </si>
  <si>
    <t>Dry</t>
  </si>
  <si>
    <t>Hall</t>
  </si>
  <si>
    <t>FB</t>
  </si>
  <si>
    <t>Pass</t>
  </si>
  <si>
    <t>Bed</t>
  </si>
  <si>
    <t>WC</t>
  </si>
  <si>
    <t>Bath</t>
  </si>
  <si>
    <t>MCA</t>
  </si>
  <si>
    <t>IGR-06.03.24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</si>
</sst>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3EF9BE-A6EC-41A0-B999-A6250441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755E99-15B7-4560-B6E9-7CBD1C3F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ABD3C-FF81-41E1-8B74-966709C2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9B1863-252D-4C55-B0E4-71F37E139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C1757-C53E-49A8-B2A6-6A548CBC5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69F17-2FD3-4BC8-BDBD-D6ABA9878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992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0CAAA-B829-4B09-BA6A-F93992A9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421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A7ADED-7198-42A7-ABF2-1831178B9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13" sqref="N1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 t="s">
        <v>89</v>
      </c>
      <c r="L5" s="46">
        <v>6.9</v>
      </c>
      <c r="M5" s="46">
        <v>8.9</v>
      </c>
      <c r="N5" s="46">
        <f t="shared" ref="N5:N13" si="6">L5*M5</f>
        <v>61.410000000000004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63" t="s">
        <v>90</v>
      </c>
      <c r="L6" s="46">
        <v>2</v>
      </c>
      <c r="M6" s="46">
        <v>6.9</v>
      </c>
      <c r="N6" s="46">
        <f t="shared" si="6"/>
        <v>13.8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 t="s">
        <v>91</v>
      </c>
      <c r="L7" s="46">
        <v>8.8000000000000007</v>
      </c>
      <c r="M7" s="46">
        <v>14.2</v>
      </c>
      <c r="N7" s="46">
        <f t="shared" si="6"/>
        <v>124.96000000000001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63" t="s">
        <v>92</v>
      </c>
      <c r="L8" s="46">
        <v>2</v>
      </c>
      <c r="M8" s="46">
        <v>8.8000000000000007</v>
      </c>
      <c r="N8" s="46">
        <f t="shared" si="6"/>
        <v>17.600000000000001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 t="s">
        <v>93</v>
      </c>
      <c r="L9" s="46">
        <v>4.5</v>
      </c>
      <c r="M9" s="46">
        <v>3.7</v>
      </c>
      <c r="N9" s="46">
        <f t="shared" si="6"/>
        <v>16.650000000000002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 t="s">
        <v>94</v>
      </c>
      <c r="L10" s="46">
        <v>8.8000000000000007</v>
      </c>
      <c r="M10" s="46">
        <v>10.9</v>
      </c>
      <c r="N10" s="46">
        <f t="shared" si="6"/>
        <v>95.920000000000016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63" t="s">
        <v>92</v>
      </c>
      <c r="L11" s="46">
        <v>2</v>
      </c>
      <c r="M11" s="46">
        <v>8.8000000000000007</v>
      </c>
      <c r="N11" s="46">
        <f t="shared" si="6"/>
        <v>17.600000000000001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 t="s">
        <v>96</v>
      </c>
      <c r="L12" s="46">
        <v>4.5</v>
      </c>
      <c r="M12" s="46">
        <v>3.6</v>
      </c>
      <c r="N12" s="46">
        <f t="shared" si="6"/>
        <v>16.2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 t="s">
        <v>95</v>
      </c>
      <c r="L13" s="46">
        <v>2.8</v>
      </c>
      <c r="M13" s="46">
        <v>4.5</v>
      </c>
      <c r="N13" s="46">
        <f t="shared" si="6"/>
        <v>12.6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SUM(N5:N13)</f>
        <v>376.74000000000007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9500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7000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9500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439</v>
      </c>
      <c r="D18" s="26"/>
      <c r="F18" s="19"/>
    </row>
    <row r="19" spans="1:6" x14ac:dyDescent="0.25">
      <c r="A19" s="16" t="s">
        <v>73</v>
      </c>
      <c r="B19" s="6"/>
      <c r="C19" s="32">
        <f>C18*C16</f>
        <v>4170500</v>
      </c>
      <c r="D19" s="33"/>
      <c r="E19" s="70"/>
      <c r="F19" s="34"/>
    </row>
    <row r="20" spans="1:6" x14ac:dyDescent="0.25">
      <c r="A20" s="16" t="s">
        <v>24</v>
      </c>
      <c r="C20" s="35">
        <f>C19*90%</f>
        <v>3753450</v>
      </c>
      <c r="D20" s="32"/>
      <c r="F20" s="19"/>
    </row>
    <row r="21" spans="1:6" x14ac:dyDescent="0.25">
      <c r="A21" s="16" t="s">
        <v>25</v>
      </c>
      <c r="C21" s="35">
        <f>C19*80%</f>
        <v>3336400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1097500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8688.5416666666661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6" sqref="F6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432</v>
      </c>
      <c r="C2" s="4">
        <f t="shared" ref="C2:C16" si="1">B2*1.2</f>
        <v>518.4</v>
      </c>
      <c r="D2" s="4">
        <f t="shared" ref="D2:D16" si="2">C2*1.2</f>
        <v>622.07999999999993</v>
      </c>
      <c r="E2" s="5">
        <f t="shared" ref="E2:E16" si="3">R2</f>
        <v>3981300</v>
      </c>
      <c r="F2" s="77">
        <f t="shared" ref="F2:F15" si="4">ROUND((E2/B2),0)</f>
        <v>9216</v>
      </c>
      <c r="G2" s="77">
        <f t="shared" ref="G2:G15" si="5">ROUND((E2/C2),0)</f>
        <v>7680</v>
      </c>
      <c r="H2" s="77">
        <f t="shared" ref="H2:H15" si="6">ROUND((E2/D2),0)</f>
        <v>6400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432</v>
      </c>
      <c r="R2" s="78">
        <v>3981300</v>
      </c>
      <c r="S2" s="78" t="s">
        <v>87</v>
      </c>
    </row>
    <row r="3" spans="1:19" x14ac:dyDescent="0.25">
      <c r="A3" s="4">
        <v>2</v>
      </c>
      <c r="B3" s="4">
        <f t="shared" si="0"/>
        <v>432</v>
      </c>
      <c r="C3" s="4">
        <f t="shared" si="1"/>
        <v>518.4</v>
      </c>
      <c r="D3" s="4">
        <f t="shared" si="2"/>
        <v>622.07999999999993</v>
      </c>
      <c r="E3" s="5">
        <f t="shared" si="3"/>
        <v>3825300</v>
      </c>
      <c r="F3" s="4">
        <f t="shared" si="4"/>
        <v>8855</v>
      </c>
      <c r="G3" s="4">
        <f t="shared" si="5"/>
        <v>7379</v>
      </c>
      <c r="H3" s="4">
        <f t="shared" si="6"/>
        <v>6149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432</v>
      </c>
      <c r="R3" s="2">
        <v>3825300</v>
      </c>
      <c r="S3" s="2" t="s">
        <v>87</v>
      </c>
    </row>
    <row r="4" spans="1:19" x14ac:dyDescent="0.25">
      <c r="A4" s="4">
        <v>3</v>
      </c>
      <c r="B4" s="4">
        <f t="shared" si="0"/>
        <v>661</v>
      </c>
      <c r="C4" s="4">
        <f t="shared" si="1"/>
        <v>793.19999999999993</v>
      </c>
      <c r="D4" s="4">
        <f t="shared" si="2"/>
        <v>951.83999999999992</v>
      </c>
      <c r="E4" s="5">
        <f t="shared" si="3"/>
        <v>5822579</v>
      </c>
      <c r="F4" s="77">
        <f t="shared" si="4"/>
        <v>8809</v>
      </c>
      <c r="G4" s="77">
        <f t="shared" si="5"/>
        <v>7341</v>
      </c>
      <c r="H4" s="77">
        <f t="shared" si="6"/>
        <v>6117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661</v>
      </c>
      <c r="R4" s="78">
        <v>5822579</v>
      </c>
      <c r="S4" s="78" t="s">
        <v>88</v>
      </c>
    </row>
    <row r="5" spans="1:19" x14ac:dyDescent="0.25">
      <c r="A5" s="4">
        <v>4</v>
      </c>
      <c r="B5" s="4">
        <f t="shared" si="0"/>
        <v>439</v>
      </c>
      <c r="C5" s="4">
        <f t="shared" si="1"/>
        <v>526.79999999999995</v>
      </c>
      <c r="D5" s="4">
        <f t="shared" si="2"/>
        <v>632.16</v>
      </c>
      <c r="E5" s="5">
        <f t="shared" si="3"/>
        <v>3488000.96</v>
      </c>
      <c r="F5" s="4">
        <f t="shared" si="4"/>
        <v>7945</v>
      </c>
      <c r="G5" s="4">
        <f t="shared" si="5"/>
        <v>6621</v>
      </c>
      <c r="H5" s="4">
        <f t="shared" si="6"/>
        <v>5518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439</v>
      </c>
      <c r="R5" s="2">
        <v>3488000.96</v>
      </c>
      <c r="S5" s="2" t="s">
        <v>98</v>
      </c>
    </row>
    <row r="6" spans="1:19" x14ac:dyDescent="0.25">
      <c r="A6" s="4">
        <v>5</v>
      </c>
      <c r="B6" s="4">
        <f t="shared" si="0"/>
        <v>439</v>
      </c>
      <c r="C6" s="4">
        <f t="shared" si="1"/>
        <v>526.79999999999995</v>
      </c>
      <c r="D6" s="4">
        <f t="shared" si="2"/>
        <v>632.16</v>
      </c>
      <c r="E6" s="5">
        <f t="shared" si="3"/>
        <v>4500000</v>
      </c>
      <c r="F6" s="77">
        <f t="shared" si="4"/>
        <v>10251</v>
      </c>
      <c r="G6" s="77">
        <f t="shared" si="5"/>
        <v>8542</v>
      </c>
      <c r="H6" s="77">
        <f t="shared" si="6"/>
        <v>7118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439</v>
      </c>
      <c r="R6" s="78">
        <v>4500000</v>
      </c>
      <c r="S6" s="2"/>
    </row>
    <row r="7" spans="1:19" x14ac:dyDescent="0.25">
      <c r="A7" s="4">
        <v>6</v>
      </c>
      <c r="B7" s="4">
        <f t="shared" si="0"/>
        <v>439</v>
      </c>
      <c r="C7" s="4">
        <f t="shared" si="1"/>
        <v>526.79999999999995</v>
      </c>
      <c r="D7" s="4">
        <f t="shared" si="2"/>
        <v>632.16</v>
      </c>
      <c r="E7" s="5">
        <f t="shared" si="3"/>
        <v>4600000</v>
      </c>
      <c r="F7" s="77">
        <f t="shared" si="4"/>
        <v>10478</v>
      </c>
      <c r="G7" s="77">
        <f t="shared" si="5"/>
        <v>8732</v>
      </c>
      <c r="H7" s="77">
        <f t="shared" si="6"/>
        <v>7277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439</v>
      </c>
      <c r="R7" s="78">
        <v>4600000</v>
      </c>
      <c r="S7" s="2"/>
    </row>
    <row r="8" spans="1:19" x14ac:dyDescent="0.25">
      <c r="A8" s="4">
        <v>7</v>
      </c>
      <c r="B8" s="4">
        <f t="shared" si="0"/>
        <v>401</v>
      </c>
      <c r="C8" s="4">
        <f t="shared" si="1"/>
        <v>481.2</v>
      </c>
      <c r="D8" s="4">
        <f t="shared" si="2"/>
        <v>577.43999999999994</v>
      </c>
      <c r="E8" s="5">
        <f t="shared" si="3"/>
        <v>3950000</v>
      </c>
      <c r="F8" s="77">
        <f t="shared" si="4"/>
        <v>9850</v>
      </c>
      <c r="G8" s="77">
        <f t="shared" si="5"/>
        <v>8209</v>
      </c>
      <c r="H8" s="77">
        <f t="shared" si="6"/>
        <v>6841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401</v>
      </c>
      <c r="R8" s="78">
        <v>3950000</v>
      </c>
      <c r="S8" s="2"/>
    </row>
    <row r="9" spans="1:19" x14ac:dyDescent="0.25">
      <c r="A9" s="4">
        <v>8</v>
      </c>
      <c r="B9" s="4">
        <f t="shared" si="0"/>
        <v>437</v>
      </c>
      <c r="C9" s="4">
        <f t="shared" si="1"/>
        <v>524.4</v>
      </c>
      <c r="D9" s="4">
        <f t="shared" si="2"/>
        <v>629.28</v>
      </c>
      <c r="E9" s="5">
        <f t="shared" si="3"/>
        <v>4100000</v>
      </c>
      <c r="F9" s="77">
        <f t="shared" si="4"/>
        <v>9382</v>
      </c>
      <c r="G9" s="77">
        <f t="shared" si="5"/>
        <v>7818</v>
      </c>
      <c r="H9" s="77">
        <f t="shared" si="6"/>
        <v>6515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437</v>
      </c>
      <c r="R9" s="78">
        <v>4100000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6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97</v>
      </c>
      <c r="G25" s="57">
        <v>377</v>
      </c>
    </row>
    <row r="26" spans="1:19" s="10" customFormat="1" x14ac:dyDescent="0.25">
      <c r="F26" s="57" t="s">
        <v>84</v>
      </c>
      <c r="G26" s="57">
        <v>350</v>
      </c>
    </row>
    <row r="27" spans="1:19" s="10" customFormat="1" x14ac:dyDescent="0.25">
      <c r="F27" s="57" t="s">
        <v>86</v>
      </c>
      <c r="G27" s="57">
        <v>89</v>
      </c>
    </row>
    <row r="28" spans="1:19" s="10" customFormat="1" x14ac:dyDescent="0.25">
      <c r="C28" s="72" t="s">
        <v>74</v>
      </c>
      <c r="D28" s="72" t="s">
        <v>83</v>
      </c>
      <c r="F28" s="57" t="s">
        <v>85</v>
      </c>
      <c r="G28" s="57">
        <f>SUM(G26:G27)</f>
        <v>439</v>
      </c>
      <c r="H28" s="10">
        <f>G28/G25</f>
        <v>1.1644562334217508</v>
      </c>
    </row>
    <row r="29" spans="1:19" s="10" customFormat="1" x14ac:dyDescent="0.25">
      <c r="C29" s="72" t="s">
        <v>1</v>
      </c>
      <c r="D29" s="72">
        <v>3544500</v>
      </c>
      <c r="F29" s="57" t="s">
        <v>71</v>
      </c>
      <c r="G29" s="57">
        <v>483</v>
      </c>
      <c r="H29" s="10">
        <f>G29/G28</f>
        <v>1.1002277904328017</v>
      </c>
      <c r="I29" s="10">
        <f>G29/G25</f>
        <v>1.2811671087533156</v>
      </c>
    </row>
    <row r="30" spans="1:19" s="10" customFormat="1" x14ac:dyDescent="0.25">
      <c r="F30" s="57" t="s">
        <v>72</v>
      </c>
      <c r="G30" s="57">
        <v>9000</v>
      </c>
    </row>
    <row r="31" spans="1:19" s="10" customFormat="1" x14ac:dyDescent="0.25">
      <c r="C31" s="74"/>
      <c r="D31" s="74"/>
      <c r="F31" s="74" t="s">
        <v>73</v>
      </c>
      <c r="G31" s="74">
        <f>G28*G30</f>
        <v>3951000</v>
      </c>
      <c r="H31" s="10">
        <f>G31/D29</f>
        <v>1.1146847228099872</v>
      </c>
    </row>
    <row r="32" spans="1:19" s="10" customFormat="1" x14ac:dyDescent="0.25">
      <c r="C32" s="74"/>
      <c r="D32" s="74"/>
      <c r="F32" s="74" t="s">
        <v>24</v>
      </c>
      <c r="G32" s="74">
        <f>G31*90%</f>
        <v>3555900</v>
      </c>
    </row>
    <row r="33" spans="3:7" s="10" customFormat="1" x14ac:dyDescent="0.25">
      <c r="C33" s="74"/>
      <c r="D33" s="74"/>
      <c r="F33" s="74" t="s">
        <v>25</v>
      </c>
      <c r="G33" s="74">
        <f>G31*80%</f>
        <v>3160800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2024-03-30T06:45:37Z</dcterms:modified>
</cp:coreProperties>
</file>