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35" tabRatio="932" activeTab="3"/>
  </bookViews>
  <sheets>
    <sheet name="Depreciation" sheetId="25" r:id="rId1"/>
    <sheet name="Sale plan" sheetId="24" r:id="rId2"/>
    <sheet name=" Measurment" sheetId="38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P6"/>
  <c r="J6"/>
  <c r="I6"/>
  <c r="E6"/>
  <c r="G6" s="1"/>
  <c r="B6"/>
  <c r="C6" s="1"/>
  <c r="D6" s="1"/>
  <c r="A6"/>
  <c r="P5"/>
  <c r="B5" s="1"/>
  <c r="J5"/>
  <c r="I5"/>
  <c r="E5"/>
  <c r="A5"/>
  <c r="P4"/>
  <c r="B4" s="1"/>
  <c r="J4"/>
  <c r="I4"/>
  <c r="E4"/>
  <c r="A4"/>
  <c r="P3"/>
  <c r="B3" s="1"/>
  <c r="J3"/>
  <c r="I3"/>
  <c r="E3"/>
  <c r="A3"/>
  <c r="P2"/>
  <c r="B2" s="1"/>
  <c r="J2"/>
  <c r="I2"/>
  <c r="E2"/>
  <c r="A2"/>
  <c r="B17" i="25"/>
  <c r="I20" i="23"/>
  <c r="H21"/>
  <c r="H20"/>
  <c r="H19"/>
  <c r="C34"/>
  <c r="C30"/>
  <c r="C36" s="1"/>
  <c r="E21" i="38"/>
  <c r="E19"/>
  <c r="E17"/>
  <c r="E14"/>
  <c r="E13"/>
  <c r="E5"/>
  <c r="E6"/>
  <c r="E7"/>
  <c r="E8"/>
  <c r="E9"/>
  <c r="E10"/>
  <c r="E11"/>
  <c r="E12"/>
  <c r="E18"/>
  <c r="E20"/>
  <c r="E4"/>
  <c r="E15" s="1"/>
  <c r="C5" i="4" l="1"/>
  <c r="D5" s="1"/>
  <c r="H5" s="1"/>
  <c r="F5"/>
  <c r="C4"/>
  <c r="D4" s="1"/>
  <c r="F4"/>
  <c r="C3"/>
  <c r="D3" s="1"/>
  <c r="H3" s="1"/>
  <c r="F3"/>
  <c r="C2"/>
  <c r="D2" s="1"/>
  <c r="F2"/>
  <c r="G2"/>
  <c r="F6"/>
  <c r="H2"/>
  <c r="H4"/>
  <c r="H6"/>
  <c r="Q7"/>
  <c r="N8" i="24"/>
  <c r="N7"/>
  <c r="N6"/>
  <c r="N5"/>
  <c r="G5" i="4" l="1"/>
  <c r="G4"/>
  <c r="G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7" i="4"/>
  <c r="P19" l="1"/>
  <c r="Q19" s="1"/>
  <c r="P8"/>
  <c r="Q8" s="1"/>
  <c r="P9"/>
  <c r="Q9" s="1"/>
  <c r="Q10"/>
  <c r="P10"/>
  <c r="D23" i="23"/>
  <c r="C5"/>
  <c r="B7" i="4" l="1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8" i="4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H32" l="1"/>
  <c r="I31"/>
  <c r="I2" i="24"/>
  <c r="G34" i="4"/>
  <c r="H11"/>
  <c r="H15"/>
  <c r="H9"/>
  <c r="H13"/>
  <c r="H8"/>
  <c r="H12"/>
  <c r="H7"/>
  <c r="H10"/>
  <c r="H14"/>
  <c r="F7"/>
  <c r="F8"/>
  <c r="F9"/>
  <c r="F10"/>
  <c r="F11"/>
  <c r="F12"/>
  <c r="F13"/>
  <c r="F14"/>
  <c r="F15"/>
  <c r="G7"/>
  <c r="G8"/>
  <c r="G9"/>
  <c r="G10"/>
  <c r="G11"/>
  <c r="G12"/>
  <c r="G13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7"/>
  <c r="C8" s="1"/>
  <c r="C6"/>
  <c r="C14"/>
  <c r="C10" l="1"/>
  <c r="C11" s="1"/>
  <c r="C12" s="1"/>
  <c r="C13" s="1"/>
  <c r="C16" s="1"/>
  <c r="C19" s="1"/>
  <c r="C25" l="1"/>
  <c r="C20"/>
  <c r="B20" s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<sst xmlns="http://schemas.openxmlformats.org/spreadsheetml/2006/main" count="153" uniqueCount="113">
  <si>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</si>
  <si>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</si>
  <si>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</si>
  <si>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</si>
  <si>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</si>
  <si>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</si>
  <si>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</si>
  <si>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</si>
  <si>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</si>
  <si>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</si>
  <si>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</si>
  <si>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</si>
  <si>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</si>
  <si>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</si>
  <si>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</si>
  <si>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</si>
  <si>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</si>
  <si>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</si>
  <si>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</si>
  <si>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</si>
  <si>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</si>
  <si>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</si>
  <si>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</si>
  <si>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</si>
  <si>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</si>
  <si>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</si>
  <si>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</si>
  <si>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</si>
  <si>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</si>
  <si>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</si>
  <si>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</si>
  <si>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</si>
  <si>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</si>
  <si>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</si>
  <si>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</si>
  <si>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</si>
  <si>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</si>
  <si>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</si>
  <si>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</si>
  <si>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</si>
  <si>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</si>
  <si>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</si>
  <si>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</si>
  <si>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</si>
  <si>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</si>
  <si>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</si>
  <si>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</si>
  <si>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</si>
  <si>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</si>
  <si>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</si>
  <si>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</si>
  <si>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</si>
  <si>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</si>
  <si>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</si>
  <si>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</si>
  <si>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</si>
  <si>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</si>
  <si>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</si>
  <si>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</si>
  <si>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</si>
  <si>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</si>
  <si>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</si>
  <si>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</si>
  <si>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</si>
  <si>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</si>
  <si>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</si>
  <si>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</si>
  <si>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</si>
  <si>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</si>
  <si>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</si>
  <si>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</si>
  <si>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</si>
  <si>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</si>
  <si>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</si>
  <si>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</si>
  <si>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</si>
  <si>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</si>
  <si>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</si>
  <si>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</si>
  <si>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</si>
  <si>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</si>
  <si>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</si>
  <si>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</si>
  <si>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</si>
  <si>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</si>
  <si>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</si>
  <si>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</si>
  <si>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</si>
  <si>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</si>
  <si>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</si>
  <si>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</si>
  <si>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</si>
  <si>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</si>
  <si>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</si>
  <si>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</si>
  <si>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</si>
  <si>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</si>
  <si>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</si>
  <si>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</si>
  <si>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Actual</t>
  </si>
  <si>
    <t>Living</t>
  </si>
  <si>
    <t>Bed 1</t>
  </si>
  <si>
    <t>Bed2</t>
  </si>
  <si>
    <t>Toilet</t>
  </si>
  <si>
    <t>Passage</t>
  </si>
  <si>
    <t>Balcony 2</t>
  </si>
  <si>
    <t>Balcony 3</t>
  </si>
  <si>
    <t>Bed</t>
  </si>
  <si>
    <t>kitchen</t>
  </si>
  <si>
    <t>dining</t>
  </si>
  <si>
    <t>Flat No.01</t>
  </si>
  <si>
    <t>Carpet</t>
  </si>
  <si>
    <t>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</si>
</sst>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7" fillId="2" borderId="0" xfId="0" applyFont="1" applyFill="1"/>
    <xf numFmtId="0" fontId="17" fillId="0" borderId="0" xfId="0" applyFont="1" applyFill="1"/>
    <xf numFmtId="0" fontId="0" fillId="0" borderId="0" xfId="0" applyFill="1"/>
    <xf numFmtId="0" fontId="1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2" borderId="0" xfId="0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165652</xdr:colOff>
      <xdr:row>1</xdr:row>
      <xdr:rowOff>91109</xdr:rowOff>
    </xdr:from>
    <xdr:to>
      <xdr:col>9</xdr:col>
      <xdr:colOff>382850</xdr:colOff>
      <xdr:row>19</xdr:row>
      <xdr:rowOff>174294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652" y="281609"/>
          <a:ext cx="5733415" cy="351218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</xdr:row>
      <xdr:rowOff>161925</xdr:rowOff>
    </xdr:from>
    <xdr:to>
      <xdr:col>9</xdr:col>
      <xdr:colOff>523240</xdr:colOff>
      <xdr:row>26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114425"/>
          <a:ext cx="5733415" cy="39719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165652</xdr:colOff>
      <xdr:row>14</xdr:row>
      <xdr:rowOff>157369</xdr:rowOff>
    </xdr:from>
    <xdr:to>
      <xdr:col>9</xdr:col>
      <xdr:colOff>382850</xdr:colOff>
      <xdr:row>36</xdr:row>
      <xdr:rowOff>24019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652" y="2824369"/>
          <a:ext cx="5733415" cy="40576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95250</xdr:rowOff>
    </xdr:from>
    <xdr:to>
      <xdr:col>9</xdr:col>
      <xdr:colOff>508272</xdr:colOff>
      <xdr:row>22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85750"/>
          <a:ext cx="5733415" cy="39624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18" sqref="B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33035</v>
      </c>
      <c r="F2" s="71"/>
      <c r="G2" s="119" t="s">
        <v>77</v>
      </c>
      <c r="H2" s="120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31000</v>
      </c>
      <c r="D5" s="56" t="s">
        <v>61</v>
      </c>
      <c r="E5" s="57">
        <f>ROUND(C5/10.764,0)</f>
        <v>2880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8000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/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31000</v>
      </c>
      <c r="D10" s="56" t="s">
        <v>61</v>
      </c>
      <c r="E10" s="57">
        <f>ROUND(C10/10.764,0)</f>
        <v>2880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2116000</v>
      </c>
      <c r="C17" s="71">
        <v>1058</v>
      </c>
      <c r="D17" s="71">
        <f>E10*C17</f>
        <v>3047040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O21"/>
  <sheetViews>
    <sheetView topLeftCell="B1" workbookViewId="0">
      <selection activeCell="B21" sqref="B21"/>
    </sheetView>
  </sheetViews>
  <sheetFormatPr defaultRowHeight="15"/>
  <cols>
    <col min="2" max="2" width="14.7109375" customWidth="1"/>
  </cols>
  <sheetData>
    <row r="2" spans="2:15" ht="18.75">
      <c r="B2" s="115" t="s">
        <v>99</v>
      </c>
      <c r="K2" s="116"/>
    </row>
    <row r="4" spans="2:15">
      <c r="B4" s="71" t="s">
        <v>100</v>
      </c>
      <c r="C4">
        <v>15.4</v>
      </c>
      <c r="D4">
        <v>11.4</v>
      </c>
      <c r="E4">
        <f>D4*C4</f>
        <v>175.56</v>
      </c>
    </row>
    <row r="5" spans="2:15">
      <c r="B5" s="16" t="s">
        <v>101</v>
      </c>
      <c r="C5" s="16">
        <v>10.3</v>
      </c>
      <c r="D5" s="16">
        <v>13.2</v>
      </c>
      <c r="E5" s="16">
        <f t="shared" ref="E5:E12" si="0">D5*C5</f>
        <v>135.96</v>
      </c>
      <c r="F5" s="4"/>
      <c r="G5" s="4"/>
      <c r="J5" s="71"/>
    </row>
    <row r="6" spans="2:15">
      <c r="B6" s="16" t="s">
        <v>102</v>
      </c>
      <c r="C6" s="16">
        <v>10</v>
      </c>
      <c r="D6" s="16">
        <v>10.5</v>
      </c>
      <c r="E6" s="16">
        <f t="shared" si="0"/>
        <v>105</v>
      </c>
      <c r="F6" s="4"/>
      <c r="G6" s="4"/>
      <c r="J6" s="71"/>
      <c r="M6" s="71"/>
    </row>
    <row r="7" spans="2:15">
      <c r="B7" s="16" t="s">
        <v>107</v>
      </c>
      <c r="C7" s="16">
        <v>9.9</v>
      </c>
      <c r="D7" s="16">
        <v>14.4</v>
      </c>
      <c r="E7" s="16">
        <f t="shared" si="0"/>
        <v>142.56</v>
      </c>
      <c r="F7" s="4"/>
      <c r="G7" s="4"/>
      <c r="J7" s="71"/>
      <c r="M7" s="71"/>
    </row>
    <row r="8" spans="2:15">
      <c r="B8" s="16" t="s">
        <v>108</v>
      </c>
      <c r="C8" s="16">
        <v>10</v>
      </c>
      <c r="D8" s="16">
        <v>9.6</v>
      </c>
      <c r="E8" s="16">
        <f t="shared" si="0"/>
        <v>96</v>
      </c>
      <c r="F8" s="4"/>
      <c r="G8" s="4"/>
      <c r="J8" s="71"/>
      <c r="M8" s="71"/>
    </row>
    <row r="9" spans="2:15">
      <c r="B9" s="16" t="s">
        <v>109</v>
      </c>
      <c r="C9" s="16">
        <v>10</v>
      </c>
      <c r="D9" s="16">
        <v>12.1</v>
      </c>
      <c r="E9" s="16">
        <f t="shared" si="0"/>
        <v>121</v>
      </c>
      <c r="F9" s="4"/>
      <c r="G9" s="4"/>
      <c r="J9" s="71"/>
      <c r="M9" s="71"/>
    </row>
    <row r="10" spans="2:15">
      <c r="B10" s="16" t="s">
        <v>103</v>
      </c>
      <c r="C10" s="16">
        <v>6.6</v>
      </c>
      <c r="D10" s="16">
        <v>4</v>
      </c>
      <c r="E10" s="16">
        <f t="shared" si="0"/>
        <v>26.4</v>
      </c>
      <c r="F10" s="4"/>
      <c r="G10" s="4"/>
      <c r="M10" s="71"/>
    </row>
    <row r="11" spans="2:15">
      <c r="B11" s="16" t="s">
        <v>103</v>
      </c>
      <c r="C11" s="16">
        <v>8</v>
      </c>
      <c r="D11" s="16">
        <v>4.3</v>
      </c>
      <c r="E11" s="16">
        <f t="shared" si="0"/>
        <v>34.4</v>
      </c>
      <c r="F11" s="4"/>
      <c r="G11" s="4"/>
      <c r="M11" s="71"/>
      <c r="O11" s="117"/>
    </row>
    <row r="12" spans="2:15">
      <c r="B12" s="16" t="s">
        <v>104</v>
      </c>
      <c r="C12" s="16">
        <v>8</v>
      </c>
      <c r="D12" s="16">
        <v>4.2</v>
      </c>
      <c r="E12" s="16">
        <f t="shared" si="0"/>
        <v>33.6</v>
      </c>
      <c r="F12" s="4"/>
      <c r="G12" s="4"/>
      <c r="J12" s="71"/>
      <c r="M12" s="71"/>
    </row>
    <row r="13" spans="2:15">
      <c r="B13" s="16" t="s">
        <v>104</v>
      </c>
      <c r="C13" s="16">
        <v>4.2</v>
      </c>
      <c r="D13" s="16">
        <v>3.5</v>
      </c>
      <c r="E13" s="16">
        <f t="shared" ref="E13:E14" si="1">D13*C13</f>
        <v>14.700000000000001</v>
      </c>
      <c r="F13" s="4"/>
      <c r="G13" s="4"/>
    </row>
    <row r="14" spans="2:15">
      <c r="B14" s="16" t="s">
        <v>104</v>
      </c>
      <c r="C14" s="16">
        <v>8</v>
      </c>
      <c r="D14" s="16">
        <v>4.2</v>
      </c>
      <c r="E14" s="16">
        <f t="shared" si="1"/>
        <v>33.6</v>
      </c>
      <c r="F14" s="4"/>
      <c r="G14" s="4"/>
    </row>
    <row r="15" spans="2:15">
      <c r="B15" s="16"/>
      <c r="C15" s="16"/>
      <c r="D15" s="16"/>
      <c r="E15" s="16">
        <f>SUM(E4:E14)</f>
        <v>918.78</v>
      </c>
      <c r="F15" s="4"/>
      <c r="G15" s="4"/>
    </row>
    <row r="16" spans="2:15">
      <c r="F16" s="4"/>
      <c r="G16" s="4"/>
    </row>
    <row r="17" spans="2:7">
      <c r="B17" s="16" t="s">
        <v>105</v>
      </c>
      <c r="C17" s="16">
        <v>11.4</v>
      </c>
      <c r="D17" s="16">
        <v>3.9</v>
      </c>
      <c r="E17" s="16">
        <f>D17*C17</f>
        <v>44.46</v>
      </c>
      <c r="F17" s="4"/>
      <c r="G17" s="4"/>
    </row>
    <row r="18" spans="2:7">
      <c r="B18" s="16" t="s">
        <v>105</v>
      </c>
      <c r="C18" s="16">
        <v>14.7</v>
      </c>
      <c r="D18" s="16">
        <v>4.4000000000000004</v>
      </c>
      <c r="E18" s="16">
        <f>D18*C18</f>
        <v>64.680000000000007</v>
      </c>
      <c r="F18" s="4"/>
      <c r="G18" s="4"/>
    </row>
    <row r="19" spans="2:7">
      <c r="B19" s="16" t="s">
        <v>105</v>
      </c>
      <c r="C19" s="16">
        <v>11.4</v>
      </c>
      <c r="D19" s="16">
        <v>4.4000000000000004</v>
      </c>
      <c r="E19" s="16">
        <f>D19*C19</f>
        <v>50.160000000000004</v>
      </c>
      <c r="F19" s="4"/>
      <c r="G19" s="4"/>
    </row>
    <row r="20" spans="2:7">
      <c r="B20" s="16" t="s">
        <v>106</v>
      </c>
      <c r="C20" s="16">
        <v>11.4</v>
      </c>
      <c r="D20" s="16">
        <v>4.4000000000000004</v>
      </c>
      <c r="E20" s="16">
        <f>D20*C20</f>
        <v>50.160000000000004</v>
      </c>
    </row>
    <row r="21" spans="2:7">
      <c r="E21" s="16">
        <f>SUM(E17:E20)</f>
        <v>209.46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G21" sqref="G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5100</v>
      </c>
      <c r="D3" s="20" t="s">
        <v>95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3100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f>D7-D8</f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3100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5100</v>
      </c>
      <c r="D16" s="20"/>
      <c r="E16" s="60"/>
      <c r="F16" s="74"/>
      <c r="G16" s="74"/>
      <c r="I16">
        <v>4906200</v>
      </c>
    </row>
    <row r="17" spans="1:9">
      <c r="B17" s="23"/>
      <c r="C17" s="24"/>
      <c r="D17" s="24"/>
      <c r="F17" s="74"/>
      <c r="G17" s="74"/>
      <c r="I17">
        <v>845000</v>
      </c>
    </row>
    <row r="18" spans="1:9" ht="16.5">
      <c r="A18" s="27" t="s">
        <v>96</v>
      </c>
      <c r="B18" s="7"/>
      <c r="C18" s="72">
        <v>962</v>
      </c>
      <c r="D18" s="72"/>
      <c r="E18" s="73"/>
      <c r="F18" s="74"/>
      <c r="G18" s="74"/>
    </row>
    <row r="19" spans="1:9">
      <c r="A19" s="15"/>
      <c r="B19" s="6"/>
      <c r="C19" s="29">
        <f>C18*C16</f>
        <v>4906200</v>
      </c>
      <c r="D19" s="74" t="s">
        <v>68</v>
      </c>
      <c r="E19" s="29"/>
      <c r="F19" s="74"/>
      <c r="G19" s="122" t="s">
        <v>68</v>
      </c>
      <c r="H19" s="7">
        <f>I16+I17</f>
        <v>5751200</v>
      </c>
      <c r="I19" s="7"/>
    </row>
    <row r="20" spans="1:9">
      <c r="A20" s="15"/>
      <c r="B20" s="53">
        <f>C20*80%</f>
        <v>3728712</v>
      </c>
      <c r="C20" s="30">
        <f>C19*95%</f>
        <v>4660890</v>
      </c>
      <c r="D20" s="74" t="s">
        <v>24</v>
      </c>
      <c r="E20" s="30"/>
      <c r="F20" s="74"/>
      <c r="G20" s="122" t="s">
        <v>24</v>
      </c>
      <c r="H20" s="7">
        <f>H19*95%</f>
        <v>5463640</v>
      </c>
      <c r="I20" s="7">
        <f>H20*80%</f>
        <v>4370912</v>
      </c>
    </row>
    <row r="21" spans="1:9">
      <c r="A21" s="15"/>
      <c r="C21" s="30">
        <f>C19*80%</f>
        <v>3924960</v>
      </c>
      <c r="D21" s="74" t="s">
        <v>25</v>
      </c>
      <c r="E21" s="30"/>
      <c r="F21" s="74"/>
      <c r="G21" s="122" t="s">
        <v>25</v>
      </c>
      <c r="H21" s="7">
        <f>H19*80%</f>
        <v>4600960</v>
      </c>
      <c r="I21" s="7"/>
    </row>
    <row r="22" spans="1:9">
      <c r="A22" s="15"/>
      <c r="F22" s="74"/>
    </row>
    <row r="23" spans="1:9">
      <c r="A23" s="31" t="s">
        <v>26</v>
      </c>
      <c r="B23" s="32"/>
      <c r="C23" s="33">
        <f>C4*C18</f>
        <v>1924000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10221.25</v>
      </c>
      <c r="D25" s="30"/>
    </row>
    <row r="26" spans="1:9">
      <c r="C26" s="30"/>
      <c r="D26" s="30"/>
    </row>
    <row r="27" spans="1:9">
      <c r="B27" s="122" t="s">
        <v>110</v>
      </c>
      <c r="C27" s="7"/>
      <c r="D27" s="30"/>
    </row>
    <row r="28" spans="1:9">
      <c r="B28" s="122" t="s">
        <v>111</v>
      </c>
      <c r="C28" s="7">
        <v>427</v>
      </c>
      <c r="D28"/>
      <c r="F28" s="71" t="s">
        <v>112</v>
      </c>
    </row>
    <row r="29" spans="1:9">
      <c r="B29" s="122" t="s">
        <v>69</v>
      </c>
      <c r="C29" s="7">
        <v>162</v>
      </c>
      <c r="D29"/>
    </row>
    <row r="30" spans="1:9">
      <c r="B30" s="122"/>
      <c r="C30" s="7">
        <f>SUM(C28:C29)</f>
        <v>589</v>
      </c>
      <c r="D30"/>
    </row>
    <row r="31" spans="1:9">
      <c r="B31" s="7"/>
      <c r="C31" s="7"/>
      <c r="D31"/>
    </row>
    <row r="32" spans="1:9">
      <c r="B32" s="7"/>
      <c r="C32" s="7">
        <v>318</v>
      </c>
      <c r="D32"/>
    </row>
    <row r="33" spans="1:4">
      <c r="B33" s="7"/>
      <c r="C33" s="7">
        <v>55</v>
      </c>
      <c r="D33"/>
    </row>
    <row r="34" spans="1:4">
      <c r="B34" s="7"/>
      <c r="C34" s="7">
        <f>SUM(C32:C33)</f>
        <v>373</v>
      </c>
      <c r="D34"/>
    </row>
    <row r="35" spans="1:4">
      <c r="B35" s="7"/>
      <c r="C35" s="7"/>
      <c r="D35"/>
    </row>
    <row r="36" spans="1:4">
      <c r="B36" s="7"/>
      <c r="C36" s="7">
        <f>C30+C34</f>
        <v>962</v>
      </c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5" sqref="P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445</v>
      </c>
      <c r="C2" s="4">
        <f t="shared" ref="C2:C6" si="2">B2*1.2</f>
        <v>534</v>
      </c>
      <c r="D2" s="4">
        <f t="shared" ref="D2:D6" si="3">C2*1.2</f>
        <v>640.79999999999995</v>
      </c>
      <c r="E2" s="5">
        <f t="shared" ref="E2:E6" si="4">R2</f>
        <v>2000000</v>
      </c>
      <c r="F2" s="118">
        <f t="shared" ref="F2:F6" si="5">ROUND((E2/B2),0)</f>
        <v>4494</v>
      </c>
      <c r="G2" s="118">
        <f t="shared" ref="G2:G6" si="6">ROUND((E2/C2),0)</f>
        <v>3745</v>
      </c>
      <c r="H2" s="118">
        <f t="shared" ref="H2:H6" si="7">ROUND((E2/D2),0)</f>
        <v>3121</v>
      </c>
      <c r="I2" s="118">
        <f t="shared" ref="I2:I6" si="8">T2</f>
        <v>0</v>
      </c>
      <c r="J2" s="118">
        <f t="shared" ref="J2:J6" si="9">U2</f>
        <v>0</v>
      </c>
      <c r="K2" s="117"/>
      <c r="L2" s="117"/>
      <c r="M2" s="117"/>
      <c r="N2" s="117"/>
      <c r="O2" s="71">
        <v>0</v>
      </c>
      <c r="P2" s="71">
        <f t="shared" ref="P2:P6" si="10">O2/1.2</f>
        <v>0</v>
      </c>
      <c r="Q2" s="71">
        <v>445</v>
      </c>
      <c r="R2" s="2">
        <v>2000000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566</v>
      </c>
      <c r="C3" s="4">
        <f t="shared" si="2"/>
        <v>679.19999999999993</v>
      </c>
      <c r="D3" s="4">
        <f t="shared" si="3"/>
        <v>815.03999999999985</v>
      </c>
      <c r="E3" s="5">
        <f t="shared" si="4"/>
        <v>3000000</v>
      </c>
      <c r="F3" s="118">
        <f t="shared" si="5"/>
        <v>5300</v>
      </c>
      <c r="G3" s="118">
        <f t="shared" si="6"/>
        <v>4417</v>
      </c>
      <c r="H3" s="118">
        <f t="shared" si="7"/>
        <v>3681</v>
      </c>
      <c r="I3" s="118">
        <f t="shared" si="8"/>
        <v>0</v>
      </c>
      <c r="J3" s="118">
        <f t="shared" si="9"/>
        <v>0</v>
      </c>
      <c r="K3" s="117"/>
      <c r="L3" s="117"/>
      <c r="M3" s="117"/>
      <c r="N3" s="117"/>
      <c r="O3" s="71">
        <v>0</v>
      </c>
      <c r="P3" s="71">
        <f t="shared" si="10"/>
        <v>0</v>
      </c>
      <c r="Q3" s="71">
        <v>566</v>
      </c>
      <c r="R3" s="2">
        <v>3000000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1200</v>
      </c>
      <c r="C4" s="4">
        <f t="shared" si="2"/>
        <v>1440</v>
      </c>
      <c r="D4" s="4">
        <f t="shared" si="3"/>
        <v>1728</v>
      </c>
      <c r="E4" s="5">
        <f t="shared" si="4"/>
        <v>6300000</v>
      </c>
      <c r="F4" s="118">
        <f t="shared" si="5"/>
        <v>5250</v>
      </c>
      <c r="G4" s="118">
        <f t="shared" si="6"/>
        <v>4375</v>
      </c>
      <c r="H4" s="118">
        <f t="shared" si="7"/>
        <v>3646</v>
      </c>
      <c r="I4" s="118">
        <f t="shared" si="8"/>
        <v>0</v>
      </c>
      <c r="J4" s="118">
        <f t="shared" si="9"/>
        <v>0</v>
      </c>
      <c r="K4" s="117"/>
      <c r="L4" s="117"/>
      <c r="M4" s="117"/>
      <c r="N4" s="117"/>
      <c r="O4" s="71">
        <v>0</v>
      </c>
      <c r="P4" s="71">
        <f t="shared" si="10"/>
        <v>0</v>
      </c>
      <c r="Q4" s="71">
        <v>1200</v>
      </c>
      <c r="R4" s="2">
        <v>6300000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6300000</v>
      </c>
      <c r="F5" s="4">
        <f t="shared" si="5"/>
        <v>7000</v>
      </c>
      <c r="G5" s="4">
        <f t="shared" si="6"/>
        <v>5833</v>
      </c>
      <c r="H5" s="4">
        <f t="shared" si="7"/>
        <v>4861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v>900</v>
      </c>
      <c r="R5" s="2">
        <v>6300000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f t="shared" ref="Q2:Q6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ref="A2:A15" si="12">N7</f>
        <v>0</v>
      </c>
      <c r="B7" s="4">
        <f t="shared" ref="B2:B15" si="13">Q7</f>
        <v>0</v>
      </c>
      <c r="C7" s="4">
        <f t="shared" ref="C2:C15" si="14">B7*1.2</f>
        <v>0</v>
      </c>
      <c r="D7" s="4">
        <f t="shared" ref="D2:D15" si="15">C7*1.2</f>
        <v>0</v>
      </c>
      <c r="E7" s="5">
        <f t="shared" ref="E2:E15" si="16">R7</f>
        <v>0</v>
      </c>
      <c r="F7" s="118" t="e">
        <f t="shared" ref="F2:F15" si="17">ROUND((E7/B7),0)</f>
        <v>#DIV/0!</v>
      </c>
      <c r="G7" s="118" t="e">
        <f t="shared" ref="G2:G15" si="18">ROUND((E7/C7),0)</f>
        <v>#DIV/0!</v>
      </c>
      <c r="H7" s="118" t="e">
        <f t="shared" ref="H2:H15" si="19">ROUND((E7/D7),0)</f>
        <v>#DIV/0!</v>
      </c>
      <c r="I7" s="118">
        <f t="shared" ref="I2:I15" si="20">T7</f>
        <v>0</v>
      </c>
      <c r="J7" s="118">
        <f t="shared" ref="J2:J15" si="21">U7</f>
        <v>0</v>
      </c>
      <c r="K7" s="117"/>
      <c r="L7" s="117"/>
      <c r="M7" s="117"/>
      <c r="N7" s="117"/>
      <c r="O7" s="71">
        <v>0</v>
      </c>
      <c r="P7" s="71">
        <f t="shared" ref="P7" si="22">O7/1.2</f>
        <v>0</v>
      </c>
      <c r="Q7" s="71">
        <f t="shared" ref="P2:Q7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118" t="e">
        <f t="shared" si="17"/>
        <v>#DIV/0!</v>
      </c>
      <c r="G8" s="118" t="e">
        <f t="shared" si="18"/>
        <v>#DIV/0!</v>
      </c>
      <c r="H8" s="118" t="e">
        <f t="shared" si="19"/>
        <v>#DIV/0!</v>
      </c>
      <c r="I8" s="118">
        <f t="shared" si="20"/>
        <v>0</v>
      </c>
      <c r="J8" s="118">
        <f t="shared" si="21"/>
        <v>0</v>
      </c>
      <c r="K8" s="117"/>
      <c r="L8" s="117"/>
      <c r="M8" s="117"/>
      <c r="N8" s="117"/>
      <c r="O8" s="71">
        <v>0</v>
      </c>
      <c r="P8" s="71">
        <f t="shared" ref="P8" si="24">O8/1.2</f>
        <v>0</v>
      </c>
      <c r="Q8" s="71">
        <f t="shared" ref="Q8" si="25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O9" s="71">
        <v>0</v>
      </c>
      <c r="P9" s="71">
        <f t="shared" ref="P9" si="26">O9/1.2</f>
        <v>0</v>
      </c>
      <c r="Q9" s="71">
        <f t="shared" ref="Q9" si="27">P9/1.2</f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 s="71">
        <v>0</v>
      </c>
      <c r="P10" s="71">
        <f t="shared" ref="P10" si="28">O10/1.2</f>
        <v>0</v>
      </c>
      <c r="Q10" s="71">
        <f t="shared" ref="Q10" si="29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ref="P11" si="30">O11/1.2</f>
        <v>0</v>
      </c>
      <c r="Q11">
        <f t="shared" ref="Q11" si="31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ref="P12" si="32">O12/1.2</f>
        <v>0</v>
      </c>
      <c r="Q12">
        <f t="shared" ref="Q12" si="33">P12/1.2</f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34">O13/1.2</f>
        <v>0</v>
      </c>
      <c r="Q13">
        <f t="shared" ref="Q13" si="3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36">O14/1.2</f>
        <v>0</v>
      </c>
      <c r="Q14">
        <f t="shared" ref="Q14:Q15" si="3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36"/>
        <v>0</v>
      </c>
      <c r="Q15">
        <f t="shared" si="37"/>
        <v>0</v>
      </c>
      <c r="R15" s="2">
        <v>0</v>
      </c>
      <c r="S15" s="2"/>
    </row>
    <row r="16" spans="1:35">
      <c r="A16" s="4">
        <f t="shared" ref="A16:A19" si="38">N16</f>
        <v>0</v>
      </c>
      <c r="B16" s="4">
        <f t="shared" ref="B16:B19" si="39">Q16</f>
        <v>0</v>
      </c>
      <c r="C16" s="4">
        <f t="shared" ref="C16:C19" si="40">B16*1.2</f>
        <v>0</v>
      </c>
      <c r="D16" s="4">
        <f t="shared" ref="D16:D19" si="41">C16*1.2</f>
        <v>0</v>
      </c>
      <c r="E16" s="5">
        <f t="shared" ref="E16:E19" si="42">R16</f>
        <v>0</v>
      </c>
      <c r="F16" s="4" t="e">
        <f t="shared" ref="F16:F19" si="43">ROUND((E16/B16),0)</f>
        <v>#DIV/0!</v>
      </c>
      <c r="G16" s="4" t="e">
        <f t="shared" ref="G16:G19" si="44">ROUND((E16/C16),0)</f>
        <v>#DIV/0!</v>
      </c>
      <c r="H16" s="4" t="e">
        <f t="shared" ref="H16:H19" si="45">ROUND((E16/D16),0)</f>
        <v>#DIV/0!</v>
      </c>
      <c r="I16" s="4">
        <f t="shared" ref="I16:J19" si="46">T16</f>
        <v>0</v>
      </c>
      <c r="J16" s="4">
        <f t="shared" si="46"/>
        <v>0</v>
      </c>
      <c r="O16">
        <v>0</v>
      </c>
      <c r="P16">
        <f t="shared" ref="P16:P17" si="47">O16/1.2</f>
        <v>0</v>
      </c>
      <c r="Q16">
        <f t="shared" ref="Q16:Q18" si="48">P16/1.2</f>
        <v>0</v>
      </c>
      <c r="R16" s="2">
        <v>0</v>
      </c>
      <c r="S16" s="2"/>
    </row>
    <row r="17" spans="1:19">
      <c r="A17" s="4">
        <f t="shared" si="38"/>
        <v>0</v>
      </c>
      <c r="B17" s="4">
        <f t="shared" si="39"/>
        <v>0</v>
      </c>
      <c r="C17" s="4">
        <f t="shared" si="40"/>
        <v>0</v>
      </c>
      <c r="D17" s="4">
        <f t="shared" si="41"/>
        <v>0</v>
      </c>
      <c r="E17" s="5">
        <f t="shared" si="42"/>
        <v>0</v>
      </c>
      <c r="F17" s="4" t="e">
        <f t="shared" si="43"/>
        <v>#DIV/0!</v>
      </c>
      <c r="G17" s="4" t="e">
        <f t="shared" si="44"/>
        <v>#DIV/0!</v>
      </c>
      <c r="H17" s="4" t="e">
        <f t="shared" si="45"/>
        <v>#DIV/0!</v>
      </c>
      <c r="I17" s="4">
        <f t="shared" si="46"/>
        <v>0</v>
      </c>
      <c r="J17" s="4">
        <f t="shared" si="46"/>
        <v>0</v>
      </c>
      <c r="O17">
        <v>0</v>
      </c>
      <c r="P17">
        <f t="shared" si="47"/>
        <v>0</v>
      </c>
      <c r="Q17">
        <f t="shared" si="48"/>
        <v>0</v>
      </c>
      <c r="R17" s="2">
        <v>0</v>
      </c>
      <c r="S17" s="2"/>
    </row>
    <row r="18" spans="1:19">
      <c r="A18" s="4">
        <f t="shared" si="38"/>
        <v>0</v>
      </c>
      <c r="B18" s="4">
        <f t="shared" si="39"/>
        <v>0</v>
      </c>
      <c r="C18" s="4">
        <f t="shared" si="40"/>
        <v>0</v>
      </c>
      <c r="D18" s="4">
        <f t="shared" si="41"/>
        <v>0</v>
      </c>
      <c r="E18" s="5">
        <f t="shared" si="42"/>
        <v>0</v>
      </c>
      <c r="F18" s="4" t="e">
        <f t="shared" si="43"/>
        <v>#DIV/0!</v>
      </c>
      <c r="G18" s="4" t="e">
        <f t="shared" si="44"/>
        <v>#DIV/0!</v>
      </c>
      <c r="H18" s="4" t="e">
        <f t="shared" si="45"/>
        <v>#DIV/0!</v>
      </c>
      <c r="I18" s="4">
        <f t="shared" si="46"/>
        <v>0</v>
      </c>
      <c r="J18" s="4">
        <f t="shared" si="46"/>
        <v>0</v>
      </c>
      <c r="O18">
        <v>0</v>
      </c>
      <c r="P18">
        <f>O18/1.2</f>
        <v>0</v>
      </c>
      <c r="Q18">
        <f t="shared" si="48"/>
        <v>0</v>
      </c>
      <c r="R18" s="2">
        <v>0</v>
      </c>
      <c r="S18" s="2"/>
    </row>
    <row r="19" spans="1:19">
      <c r="A19" s="4">
        <f t="shared" si="38"/>
        <v>0</v>
      </c>
      <c r="B19" s="4">
        <f t="shared" si="39"/>
        <v>0</v>
      </c>
      <c r="C19" s="4">
        <f t="shared" si="40"/>
        <v>0</v>
      </c>
      <c r="D19" s="4">
        <f t="shared" si="41"/>
        <v>0</v>
      </c>
      <c r="E19" s="5">
        <f t="shared" si="42"/>
        <v>0</v>
      </c>
      <c r="F19" s="4" t="e">
        <f t="shared" si="43"/>
        <v>#DIV/0!</v>
      </c>
      <c r="G19" s="4" t="e">
        <f t="shared" si="44"/>
        <v>#DIV/0!</v>
      </c>
      <c r="H19" s="4" t="e">
        <f t="shared" si="45"/>
        <v>#DIV/0!</v>
      </c>
      <c r="I19" s="4">
        <f t="shared" si="46"/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98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96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97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H8" sqref="H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6" zoomScale="115" zoomScaleNormal="115" workbookViewId="0">
      <selection activeCell="G23" sqref="G2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115" zoomScaleNormal="115"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 Measurment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2024-03-29T09:54:50Z</dcterms:modified>
</cp:coreProperties>
</file>