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Zaveri Bazar\Malshi Meghaji &amp; Company\"/>
    </mc:Choice>
  </mc:AlternateContent>
  <xr:revisionPtr revIDLastSave="0" documentId="13_ncr:1_{FF9B8FFA-9D44-418E-9327-2F0FBCA1534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23" i="4" l="1"/>
  <c r="R22" i="4"/>
  <c r="Q6" i="4"/>
  <c r="I21" i="4" l="1"/>
  <c r="T32" i="4" l="1"/>
  <c r="S32" i="4"/>
  <c r="S31" i="4"/>
  <c r="R32" i="4"/>
  <c r="R31" i="4"/>
  <c r="U3" i="4"/>
  <c r="T3" i="4"/>
  <c r="P3" i="4"/>
  <c r="W2" i="4"/>
  <c r="U2" i="4"/>
  <c r="T2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5" i="4"/>
  <c r="Q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<sst xmlns="http://schemas.openxmlformats.org/spreadsheetml/2006/main" count="26" uniqueCount="23">
  <si>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</si>
  <si>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</si>
  <si>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</si>
  <si>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</si>
  <si>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</si>
  <si>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</si>
  <si>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</si>
  <si>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</si>
  <si>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</si>
  <si>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</si>
  <si>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</si>
  <si>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</si>
  <si>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</si>
  <si>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Shop No 29, Ground Floor, Abhinandan Maket Premises CHSL, Abhinandan Cloth Market, Kalbadevi Road, Village - Kalbadevi, Mumbai</t>
  </si>
  <si>
    <t>bua</t>
  </si>
  <si>
    <t>rate</t>
  </si>
  <si>
    <t>fmv</t>
  </si>
  <si>
    <t>aapprox 1 lak to 1.25 lakh per sq ft on ca</t>
  </si>
  <si>
    <t>mca</t>
  </si>
  <si>
    <t>23.06.23</t>
  </si>
  <si>
    <t>01.08.22</t>
  </si>
  <si>
    <t>previous report  - 2018 - 60 lakhs</t>
  </si>
  <si>
    <t>Plan - 1974 - pg. no.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</si>
</sst>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571500</xdr:colOff>
      <xdr:row>45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53A364-E4BC-475E-8CFE-7BA74F4B3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49900" cy="814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409575</xdr:colOff>
      <xdr:row>48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9EB428-75A3-4C2A-B2E7-423A23236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87975" cy="8115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354686</xdr:colOff>
      <xdr:row>29</xdr:row>
      <xdr:rowOff>162692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816884-C7A8-49F8-99EB-315C5F514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204286" cy="54966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68896</xdr:colOff>
      <xdr:row>38</xdr:row>
      <xdr:rowOff>67622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F67A55-DA6C-4D2F-8CDA-DE08FD59A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918496" cy="67827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210856</xdr:colOff>
      <xdr:row>36</xdr:row>
      <xdr:rowOff>29350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3F170A-8006-4224-8BDC-FE96A2B11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354856" cy="5553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T24" sqref="T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" customWidth="1"/>
    <col min="20" max="20" width="11.710937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85</v>
      </c>
      <c r="C2" s="4">
        <f>B2*1.2</f>
        <v>102</v>
      </c>
      <c r="D2" s="4">
        <f t="shared" ref="D2:D13" si="2">C2*1.2</f>
        <v>122.39999999999999</v>
      </c>
      <c r="E2" s="5">
        <f t="shared" ref="E2:E13" si="3">R2</f>
        <v>3000000</v>
      </c>
      <c r="F2" s="10">
        <f t="shared" ref="F2:F13" si="4">ROUND((E2/B2),0)</f>
        <v>35294</v>
      </c>
      <c r="G2" s="10">
        <f t="shared" ref="G2:G13" si="5">ROUND((E2/C2),0)</f>
        <v>29412</v>
      </c>
      <c r="H2" s="10">
        <f t="shared" ref="H2:H13" si="6">ROUND((E2/D2),0)</f>
        <v>24510</v>
      </c>
      <c r="I2" s="4" t="e">
        <f>#REF!</f>
        <v>#REF!</v>
      </c>
      <c r="J2" s="4" t="str">
        <f t="shared" ref="J2:J13" si="7">S2</f>
        <v>23.06.23</v>
      </c>
      <c r="O2">
        <v>0</v>
      </c>
      <c r="P2">
        <f t="shared" ref="P2:P12" si="8">O2/1.2</f>
        <v>0</v>
      </c>
      <c r="Q2">
        <v>85</v>
      </c>
      <c r="R2" s="2">
        <v>3000000</v>
      </c>
      <c r="S2" s="8" t="s">
        <v>19</v>
      </c>
      <c r="T2" s="16">
        <f>R2+180000+30000</f>
        <v>3210000</v>
      </c>
      <c r="U2">
        <f>T2/Q2</f>
        <v>37764.705882352944</v>
      </c>
      <c r="V2">
        <v>40000</v>
      </c>
      <c r="W2">
        <f>V2/1.2</f>
        <v>33333.333333333336</v>
      </c>
    </row>
    <row r="3" spans="1:23" x14ac:dyDescent="0.25">
      <c r="A3" s="4">
        <f t="shared" si="0"/>
        <v>0</v>
      </c>
      <c r="B3" s="4">
        <f t="shared" si="1"/>
        <v>102.07860000000001</v>
      </c>
      <c r="C3" s="4">
        <f t="shared" ref="C3:C15" si="9">B3*1.2</f>
        <v>122.49432</v>
      </c>
      <c r="D3" s="4">
        <f t="shared" si="2"/>
        <v>146.99318399999999</v>
      </c>
      <c r="E3" s="5">
        <f t="shared" si="3"/>
        <v>2400000</v>
      </c>
      <c r="F3" s="10">
        <f t="shared" si="4"/>
        <v>23511</v>
      </c>
      <c r="G3" s="10">
        <f t="shared" si="5"/>
        <v>19593</v>
      </c>
      <c r="H3" s="10">
        <f t="shared" si="6"/>
        <v>16327</v>
      </c>
      <c r="I3" s="10" t="e">
        <f>#REF!</f>
        <v>#REF!</v>
      </c>
      <c r="J3" s="4" t="str">
        <f t="shared" si="7"/>
        <v>01.08.22</v>
      </c>
      <c r="O3">
        <v>0</v>
      </c>
      <c r="P3">
        <f>11.38*10.764</f>
        <v>122.49432</v>
      </c>
      <c r="Q3">
        <f t="shared" ref="Q3:Q12" si="10">P3/1.2</f>
        <v>102.07860000000001</v>
      </c>
      <c r="R3" s="2">
        <v>2400000</v>
      </c>
      <c r="S3" s="8" t="s">
        <v>20</v>
      </c>
      <c r="T3" s="16">
        <f>R3+144000+24000</f>
        <v>2568000</v>
      </c>
      <c r="U3">
        <f>T3/P3</f>
        <v>20964.237362189528</v>
      </c>
    </row>
    <row r="4" spans="1:23" x14ac:dyDescent="0.25">
      <c r="A4" s="4">
        <f t="shared" si="0"/>
        <v>0</v>
      </c>
      <c r="B4" s="4">
        <f t="shared" si="1"/>
        <v>166.66666666666669</v>
      </c>
      <c r="C4" s="4">
        <f t="shared" si="9"/>
        <v>200.00000000000003</v>
      </c>
      <c r="D4" s="4">
        <f t="shared" si="2"/>
        <v>240.00000000000003</v>
      </c>
      <c r="E4" s="5">
        <f t="shared" si="3"/>
        <v>6000000</v>
      </c>
      <c r="F4" s="10">
        <f t="shared" si="4"/>
        <v>36000</v>
      </c>
      <c r="G4" s="10">
        <f t="shared" si="5"/>
        <v>30000</v>
      </c>
      <c r="H4" s="10">
        <f t="shared" si="6"/>
        <v>25000</v>
      </c>
      <c r="I4" s="10" t="e">
        <f>#REF!</f>
        <v>#REF!</v>
      </c>
      <c r="J4" s="4">
        <f t="shared" si="7"/>
        <v>0</v>
      </c>
      <c r="O4">
        <v>0</v>
      </c>
      <c r="P4">
        <v>200</v>
      </c>
      <c r="Q4">
        <f t="shared" si="10"/>
        <v>166.66666666666669</v>
      </c>
      <c r="R4" s="2">
        <v>6000000</v>
      </c>
      <c r="S4" s="8"/>
      <c r="T4" s="8"/>
    </row>
    <row r="5" spans="1:23" x14ac:dyDescent="0.25">
      <c r="A5" s="4">
        <f t="shared" si="0"/>
        <v>0</v>
      </c>
      <c r="B5" s="4">
        <f t="shared" si="1"/>
        <v>170</v>
      </c>
      <c r="C5" s="4">
        <f t="shared" si="9"/>
        <v>204</v>
      </c>
      <c r="D5" s="4">
        <f t="shared" si="2"/>
        <v>244.79999999999998</v>
      </c>
      <c r="E5" s="5">
        <f t="shared" si="3"/>
        <v>15000000</v>
      </c>
      <c r="F5" s="10">
        <f t="shared" si="4"/>
        <v>88235</v>
      </c>
      <c r="G5" s="15">
        <f t="shared" si="5"/>
        <v>73529</v>
      </c>
      <c r="H5" s="10">
        <f t="shared" si="6"/>
        <v>61275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170</v>
      </c>
      <c r="R5" s="2">
        <v>15000000</v>
      </c>
      <c r="S5" s="8"/>
      <c r="T5" s="8"/>
    </row>
    <row r="6" spans="1:23" x14ac:dyDescent="0.25">
      <c r="A6" s="4">
        <f t="shared" si="0"/>
        <v>0</v>
      </c>
      <c r="B6" s="4">
        <f t="shared" si="1"/>
        <v>166.66666666666669</v>
      </c>
      <c r="C6" s="4">
        <f t="shared" si="9"/>
        <v>200.00000000000003</v>
      </c>
      <c r="D6" s="4">
        <f t="shared" si="2"/>
        <v>240.00000000000003</v>
      </c>
      <c r="E6" s="5">
        <f t="shared" si="3"/>
        <v>18000000</v>
      </c>
      <c r="F6" s="10">
        <f t="shared" si="4"/>
        <v>108000</v>
      </c>
      <c r="G6" s="15">
        <f t="shared" si="5"/>
        <v>90000</v>
      </c>
      <c r="H6" s="10">
        <f t="shared" si="6"/>
        <v>75000</v>
      </c>
      <c r="I6" s="10" t="e">
        <f>#REF!</f>
        <v>#REF!</v>
      </c>
      <c r="J6" s="4">
        <f t="shared" si="7"/>
        <v>0</v>
      </c>
      <c r="O6">
        <v>0</v>
      </c>
      <c r="P6">
        <v>200</v>
      </c>
      <c r="Q6">
        <f t="shared" si="10"/>
        <v>166.66666666666669</v>
      </c>
      <c r="R6" s="2">
        <v>18000000</v>
      </c>
      <c r="S6" s="8"/>
      <c r="T6" s="8"/>
    </row>
    <row r="7" spans="1:23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17">
        <v>0</v>
      </c>
      <c r="S7" s="8"/>
      <c r="T7" s="8"/>
    </row>
    <row r="8" spans="1:23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3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3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H18" t="s">
        <v>13</v>
      </c>
    </row>
    <row r="19" spans="7:24" x14ac:dyDescent="0.25">
      <c r="H19" t="s">
        <v>14</v>
      </c>
      <c r="I19">
        <v>115</v>
      </c>
    </row>
    <row r="20" spans="7:24" x14ac:dyDescent="0.25">
      <c r="H20" t="s">
        <v>15</v>
      </c>
      <c r="I20">
        <v>61500</v>
      </c>
      <c r="Q20" t="s">
        <v>18</v>
      </c>
      <c r="R20">
        <v>120</v>
      </c>
    </row>
    <row r="21" spans="7:24" x14ac:dyDescent="0.25">
      <c r="H21" t="s">
        <v>16</v>
      </c>
      <c r="I21">
        <f>I20*I19</f>
        <v>7072500</v>
      </c>
      <c r="R21">
        <v>60000</v>
      </c>
    </row>
    <row r="22" spans="7:24" x14ac:dyDescent="0.25">
      <c r="G22" s="6"/>
      <c r="H22" s="6"/>
      <c r="R22">
        <f>R21*R20</f>
        <v>7200000</v>
      </c>
    </row>
    <row r="23" spans="7:24" x14ac:dyDescent="0.25">
      <c r="R23">
        <f>R22/I19</f>
        <v>62608.695652173912</v>
      </c>
    </row>
    <row r="24" spans="7:24" x14ac:dyDescent="0.25">
      <c r="H24" t="s">
        <v>17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 t="s">
        <v>21</v>
      </c>
      <c r="P30" s="11"/>
      <c r="Q30" s="11"/>
      <c r="R30" s="11">
        <v>50000</v>
      </c>
      <c r="S30">
        <v>60000</v>
      </c>
      <c r="T30" s="11"/>
      <c r="U30" s="11"/>
      <c r="V30" s="11"/>
      <c r="W30" s="11"/>
      <c r="X30" s="11"/>
    </row>
    <row r="31" spans="7:24" x14ac:dyDescent="0.25">
      <c r="P31" s="11"/>
      <c r="Q31" s="11"/>
      <c r="R31" s="11">
        <f>R30*25%</f>
        <v>12500</v>
      </c>
      <c r="S31" s="11">
        <f>S30*25%</f>
        <v>15000</v>
      </c>
      <c r="T31" s="11"/>
      <c r="U31" s="11"/>
      <c r="V31" s="11"/>
      <c r="W31" s="11"/>
      <c r="X31" s="11"/>
    </row>
    <row r="32" spans="7:24" x14ac:dyDescent="0.25">
      <c r="H32" t="s">
        <v>22</v>
      </c>
      <c r="P32" s="11"/>
      <c r="Q32" s="11"/>
      <c r="R32" s="11">
        <f>R30-R31</f>
        <v>37500</v>
      </c>
      <c r="S32" s="11">
        <f>S30-S31</f>
        <v>45000</v>
      </c>
      <c r="T32" s="11">
        <f>S32/1.2</f>
        <v>37500</v>
      </c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zoomScale="85" zoomScaleNormal="85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2024-05-28T06:52:08Z</dcterms:modified>
</cp:coreProperties>
</file>