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2C49199-414D-4AB6-A895-E617F6AF6D6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3" i="1" l="1"/>
  <c r="A35" i="1"/>
  <c r="A34" i="1"/>
  <c r="J33" i="1"/>
  <c r="I33" i="1"/>
  <c r="C19" i="1"/>
  <c r="C18" i="1"/>
  <c r="F8" i="1"/>
  <c r="F6" i="1"/>
  <c r="E8" i="1"/>
  <c r="E7" i="1"/>
  <c r="C10" i="1"/>
  <c r="C11" i="1" s="1"/>
  <c r="C8" i="1"/>
  <c r="C6" i="1"/>
  <c r="C5" i="1"/>
  <c r="C14" i="1" s="1"/>
  <c r="C12" i="1" l="1"/>
  <c r="C13" i="1" s="1"/>
  <c r="C15" i="1" s="1"/>
  <c r="C17" i="1" s="1"/>
  <c r="C35" i="1"/>
  <c r="C34" i="1"/>
  <c r="C33" i="1"/>
  <c r="I4" i="1" l="1"/>
  <c r="I5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4" i="1" s="1"/>
  <c r="G35" i="1"/>
  <c r="G33" i="1" l="1"/>
  <c r="H33" i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<sst xmlns="http://schemas.openxmlformats.org/spreadsheetml/2006/main" count="29" uniqueCount="28">
  <si>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</si>
  <si>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</si>
  <si>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</si>
  <si>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</si>
  <si>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</si>
  <si>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</si>
  <si>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</si>
  <si>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</si>
  <si>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</si>
  <si>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</si>
  <si>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</si>
  <si>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</si>
  <si>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</si>
  <si>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</si>
  <si>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</si>
  <si>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</si>
  <si>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</si>
  <si>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</si>
  <si>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</si>
  <si>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</si>
  <si>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</si>
  <si>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</si>
  <si>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</si>
  <si>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</si>
  <si>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</si>
  <si>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</si>
  <si>
    <t xml:space="preserve">Flat No. </t>
  </si>
  <si>
    <t>Rental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</si>
</sst>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13" fillId="0" borderId="1" xfId="0" applyNumberFormat="1" applyFont="1" applyBorder="1"/>
    <xf numFmtId="0" fontId="11" fillId="2" borderId="1" xfId="0" applyFont="1" applyFill="1" applyBorder="1"/>
    <xf numFmtId="43" fontId="11" fillId="2" borderId="1" xfId="0" applyNumberFormat="1" applyFont="1" applyFill="1" applyBorder="1"/>
    <xf numFmtId="43" fontId="0" fillId="2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0</xdr:rowOff>
    </xdr:from>
    <xdr:to>
      <xdr:col>18</xdr:col>
      <xdr:colOff>19050</xdr:colOff>
      <xdr:row>90</xdr:row>
      <xdr:rowOff>46083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85AB8B-A4BC-4FDC-8FA4-77B55B44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0"/>
          <a:ext cx="10991850" cy="728508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76200</xdr:rowOff>
    </xdr:from>
    <xdr:to>
      <xdr:col>19</xdr:col>
      <xdr:colOff>58775</xdr:colOff>
      <xdr:row>46</xdr:row>
      <xdr:rowOff>86949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CC55D3-C7D9-4C3B-AAD3-55AB79BAC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200"/>
          <a:ext cx="11641175" cy="8773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401722</xdr:colOff>
      <xdr:row>42</xdr:row>
      <xdr:rowOff>67801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54E2D7-4778-4112-8390-8D87AD56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84122" cy="8068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249301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A42335-9042-4B67-84F5-EF3EB3FF2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31701" cy="8592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582638</xdr:colOff>
      <xdr:row>45</xdr:row>
      <xdr:rowOff>182197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F43F2F-198A-4ECB-97C1-D9F768591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55438" cy="8754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topLeftCell="A10" zoomScaleNormal="100" workbookViewId="0">
      <selection activeCell="B34" sqref="B34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9" t="s">
        <v>26</v>
      </c>
      <c r="B2" s="30"/>
      <c r="C2" s="20"/>
      <c r="D2" s="10"/>
      <c r="E2" t="s">
        <v>13</v>
      </c>
    </row>
    <row r="3" spans="1:13" ht="16.5" x14ac:dyDescent="0.3">
      <c r="A3" s="19" t="s">
        <v>0</v>
      </c>
      <c r="B3" s="31"/>
      <c r="C3" s="21">
        <v>30000</v>
      </c>
      <c r="D3" s="9"/>
      <c r="E3" s="4">
        <v>2022</v>
      </c>
      <c r="F3" s="5">
        <v>2023</v>
      </c>
      <c r="G3" s="6">
        <f>F3-E3</f>
        <v>1</v>
      </c>
      <c r="I3">
        <v>26250</v>
      </c>
      <c r="L3" s="5"/>
      <c r="M3" s="6"/>
    </row>
    <row r="4" spans="1:13" ht="33" x14ac:dyDescent="0.3">
      <c r="A4" s="22" t="s">
        <v>1</v>
      </c>
      <c r="B4" s="31"/>
      <c r="C4" s="21">
        <v>2800</v>
      </c>
      <c r="D4" s="9"/>
      <c r="E4" s="7"/>
      <c r="F4" s="5"/>
      <c r="G4" s="6"/>
      <c r="I4">
        <f>I3/100*115</f>
        <v>30187.5</v>
      </c>
      <c r="K4" s="40"/>
      <c r="L4" s="5"/>
      <c r="M4" s="6"/>
    </row>
    <row r="5" spans="1:13" ht="16.5" x14ac:dyDescent="0.3">
      <c r="A5" s="19" t="s">
        <v>2</v>
      </c>
      <c r="B5" s="31"/>
      <c r="C5" s="21">
        <f>C3-C4</f>
        <v>27200</v>
      </c>
      <c r="D5" s="9"/>
      <c r="E5" t="s">
        <v>23</v>
      </c>
      <c r="F5" t="s">
        <v>25</v>
      </c>
      <c r="G5" s="17"/>
      <c r="I5">
        <f>I4/10.764</f>
        <v>2804.4871794871797</v>
      </c>
      <c r="L5" s="5"/>
      <c r="M5" s="6"/>
    </row>
    <row r="6" spans="1:13" ht="16.5" x14ac:dyDescent="0.3">
      <c r="A6" s="19" t="s">
        <v>3</v>
      </c>
      <c r="B6" s="31"/>
      <c r="C6" s="21">
        <f>C4</f>
        <v>2800</v>
      </c>
      <c r="D6" s="9"/>
      <c r="E6">
        <v>522</v>
      </c>
      <c r="F6" s="9">
        <f>75.98*10.764</f>
        <v>817.84871999999996</v>
      </c>
      <c r="G6" s="17"/>
      <c r="H6" s="35"/>
      <c r="I6" s="35"/>
      <c r="L6" s="5"/>
      <c r="M6" s="6"/>
    </row>
    <row r="7" spans="1:13" ht="16.5" x14ac:dyDescent="0.3">
      <c r="A7" s="19" t="s">
        <v>4</v>
      </c>
      <c r="B7" s="23"/>
      <c r="C7" s="24">
        <v>0</v>
      </c>
      <c r="D7" s="1"/>
      <c r="E7">
        <f>20.515*10.764</f>
        <v>220.82345999999998</v>
      </c>
      <c r="G7" s="8"/>
      <c r="H7" s="35"/>
      <c r="I7" s="35"/>
      <c r="L7" s="36"/>
      <c r="M7" s="37"/>
    </row>
    <row r="8" spans="1:13" ht="16.5" x14ac:dyDescent="0.3">
      <c r="A8" s="19" t="s">
        <v>5</v>
      </c>
      <c r="B8" s="23"/>
      <c r="C8" s="24">
        <f>C9-C7</f>
        <v>60</v>
      </c>
      <c r="D8" s="33"/>
      <c r="E8" s="9">
        <f>SUM(E6:E7)</f>
        <v>742.82345999999995</v>
      </c>
      <c r="F8" s="16">
        <f>E8*1.1</f>
        <v>817.10580600000003</v>
      </c>
      <c r="G8" s="8"/>
      <c r="H8" s="35"/>
      <c r="I8" s="35"/>
      <c r="L8" s="36"/>
      <c r="M8" s="37"/>
    </row>
    <row r="9" spans="1:13" ht="16.5" x14ac:dyDescent="0.3">
      <c r="A9" s="19" t="s">
        <v>6</v>
      </c>
      <c r="B9" s="23"/>
      <c r="C9" s="24">
        <v>60</v>
      </c>
      <c r="D9" s="1"/>
      <c r="E9" s="38"/>
      <c r="F9" s="9"/>
      <c r="G9" s="16"/>
      <c r="H9" s="35"/>
      <c r="I9" s="35"/>
      <c r="J9" s="38"/>
      <c r="K9" s="38"/>
      <c r="L9" s="34"/>
      <c r="M9" s="37"/>
    </row>
    <row r="10" spans="1:13" ht="33" x14ac:dyDescent="0.3">
      <c r="A10" s="22" t="s">
        <v>7</v>
      </c>
      <c r="B10" s="23"/>
      <c r="C10" s="24">
        <f>90*C7/C9</f>
        <v>0</v>
      </c>
      <c r="D10" s="1"/>
      <c r="E10" s="16"/>
      <c r="F10" s="43"/>
      <c r="G10" s="16"/>
      <c r="H10" s="35"/>
      <c r="I10" s="35"/>
      <c r="J10" s="38"/>
      <c r="K10" s="38"/>
      <c r="L10" s="34"/>
      <c r="M10" s="37"/>
    </row>
    <row r="11" spans="1:13" ht="16.5" x14ac:dyDescent="0.3">
      <c r="A11" s="19"/>
      <c r="B11" s="32"/>
      <c r="C11" s="45">
        <f>C10%</f>
        <v>0</v>
      </c>
      <c r="D11" s="41"/>
      <c r="G11" s="16"/>
      <c r="H11" s="35"/>
      <c r="I11" s="35"/>
      <c r="J11" s="38"/>
      <c r="K11" s="38"/>
      <c r="L11" s="34"/>
      <c r="M11" s="39"/>
    </row>
    <row r="12" spans="1:13" ht="16.5" x14ac:dyDescent="0.3">
      <c r="A12" s="19" t="s">
        <v>8</v>
      </c>
      <c r="B12" s="31"/>
      <c r="C12" s="25">
        <f>C6*C11</f>
        <v>0</v>
      </c>
      <c r="D12" s="42"/>
      <c r="G12" s="16"/>
      <c r="H12" s="35"/>
      <c r="I12" s="35"/>
      <c r="J12" s="38"/>
      <c r="K12" s="38"/>
      <c r="L12" s="34"/>
      <c r="M12" s="6"/>
    </row>
    <row r="13" spans="1:13" ht="16.5" x14ac:dyDescent="0.3">
      <c r="A13" s="19" t="s">
        <v>9</v>
      </c>
      <c r="B13" s="31"/>
      <c r="C13" s="25">
        <f>C6-C12</f>
        <v>2800</v>
      </c>
      <c r="D13" s="42"/>
      <c r="G13" s="16"/>
      <c r="H13" s="35"/>
      <c r="I13" s="35"/>
      <c r="J13" s="38"/>
      <c r="K13" s="38"/>
      <c r="L13" s="34"/>
      <c r="M13" s="6"/>
    </row>
    <row r="14" spans="1:13" ht="16.5" x14ac:dyDescent="0.3">
      <c r="A14" s="19" t="s">
        <v>2</v>
      </c>
      <c r="B14" s="31"/>
      <c r="C14" s="21">
        <f>C5</f>
        <v>27200</v>
      </c>
      <c r="D14" s="9"/>
      <c r="G14" s="16"/>
      <c r="H14" s="35"/>
      <c r="I14" s="35"/>
      <c r="J14" s="38"/>
      <c r="K14" s="38"/>
      <c r="L14" s="34"/>
      <c r="M14" s="6"/>
    </row>
    <row r="15" spans="1:13" ht="16.5" x14ac:dyDescent="0.3">
      <c r="A15" s="19" t="s">
        <v>10</v>
      </c>
      <c r="B15" s="31"/>
      <c r="C15" s="21">
        <f>C14+C13</f>
        <v>30000</v>
      </c>
      <c r="D15" s="9"/>
      <c r="G15" s="16"/>
      <c r="H15" s="38"/>
      <c r="I15" s="38"/>
      <c r="J15" s="38"/>
      <c r="K15" s="38"/>
      <c r="L15" s="34"/>
      <c r="M15" s="6"/>
    </row>
    <row r="16" spans="1:13" ht="16.5" x14ac:dyDescent="0.3">
      <c r="A16" s="19" t="s">
        <v>22</v>
      </c>
      <c r="B16" s="26"/>
      <c r="C16" s="46">
        <v>743</v>
      </c>
      <c r="D16" s="9"/>
      <c r="E16" s="8"/>
      <c r="F16" s="8"/>
      <c r="G16" s="8"/>
      <c r="H16" s="9"/>
      <c r="M16" s="37"/>
    </row>
    <row r="17" spans="1:14" ht="16.5" x14ac:dyDescent="0.3">
      <c r="A17" s="46" t="s">
        <v>21</v>
      </c>
      <c r="B17" s="27"/>
      <c r="C17" s="47">
        <f>C16*C15</f>
        <v>22290000</v>
      </c>
      <c r="D17" s="9"/>
      <c r="E17" s="8"/>
      <c r="F17" s="44"/>
      <c r="G17" s="8"/>
      <c r="H17" s="9"/>
      <c r="M17" s="8"/>
      <c r="N17" s="9"/>
    </row>
    <row r="18" spans="1:14" ht="16.5" x14ac:dyDescent="0.3">
      <c r="A18" s="46" t="s">
        <v>12</v>
      </c>
      <c r="B18" s="27"/>
      <c r="C18" s="47">
        <f>817*C4</f>
        <v>2287600</v>
      </c>
      <c r="D18" s="9"/>
      <c r="E18" s="9"/>
      <c r="F18" s="8"/>
    </row>
    <row r="19" spans="1:14" ht="16.5" x14ac:dyDescent="0.3">
      <c r="A19" s="48" t="s">
        <v>16</v>
      </c>
      <c r="B19" s="49"/>
      <c r="C19" s="49">
        <f>C17*0.03/12</f>
        <v>55725</v>
      </c>
      <c r="D19" s="50" t="s">
        <v>27</v>
      </c>
      <c r="E19" s="9"/>
      <c r="F19" s="8"/>
    </row>
    <row r="20" spans="1:14" x14ac:dyDescent="0.25">
      <c r="B20" s="15"/>
    </row>
    <row r="21" spans="1:14" x14ac:dyDescent="0.25">
      <c r="B21" s="15"/>
      <c r="D21" t="s">
        <v>24</v>
      </c>
    </row>
    <row r="23" spans="1:14" x14ac:dyDescent="0.25">
      <c r="C23" t="s">
        <v>14</v>
      </c>
    </row>
    <row r="24" spans="1:14" x14ac:dyDescent="0.25">
      <c r="B24" s="12" t="s">
        <v>15</v>
      </c>
      <c r="C24" s="11" t="s">
        <v>20</v>
      </c>
      <c r="D24" s="11"/>
      <c r="E24" s="11" t="s">
        <v>11</v>
      </c>
      <c r="F24" s="11" t="s">
        <v>17</v>
      </c>
      <c r="G24" s="11" t="s">
        <v>18</v>
      </c>
      <c r="H24" s="11" t="s">
        <v>19</v>
      </c>
      <c r="I24" s="11"/>
    </row>
    <row r="25" spans="1:14" ht="17.25" x14ac:dyDescent="0.3">
      <c r="B25" s="12"/>
      <c r="C25" s="11"/>
      <c r="D25" s="11"/>
      <c r="E25" s="11"/>
      <c r="F25" s="13" t="e">
        <f t="shared" ref="F25:F31" si="0">E25/B25</f>
        <v>#DIV/0!</v>
      </c>
      <c r="G25" s="13" t="e">
        <f>E25/C25</f>
        <v>#DIV/0!</v>
      </c>
      <c r="H25" s="13" t="e">
        <f>E25/#REF!</f>
        <v>#REF!</v>
      </c>
      <c r="I25" s="11" t="e">
        <f>C25/B25</f>
        <v>#DIV/0!</v>
      </c>
      <c r="J25" s="18"/>
    </row>
    <row r="26" spans="1:14" ht="17.25" x14ac:dyDescent="0.3">
      <c r="B26" s="12"/>
      <c r="C26" s="11"/>
      <c r="D26" s="11"/>
      <c r="E26" s="11"/>
      <c r="F26" s="13" t="e">
        <f t="shared" si="0"/>
        <v>#DIV/0!</v>
      </c>
      <c r="G26" s="13" t="e">
        <f>E26/C26</f>
        <v>#DIV/0!</v>
      </c>
      <c r="H26" s="13" t="e">
        <f>E26/#REF!</f>
        <v>#REF!</v>
      </c>
      <c r="I26" s="11" t="e">
        <f>C26/B26</f>
        <v>#DIV/0!</v>
      </c>
      <c r="J26" s="18"/>
    </row>
    <row r="27" spans="1:14" x14ac:dyDescent="0.25">
      <c r="B27" s="12"/>
      <c r="C27" s="11"/>
      <c r="D27" s="11"/>
      <c r="E27" s="13"/>
      <c r="F27" s="13" t="e">
        <f t="shared" si="0"/>
        <v>#DIV/0!</v>
      </c>
      <c r="G27" s="13" t="e">
        <f t="shared" ref="G27:G31" si="1">E27/C27</f>
        <v>#DIV/0!</v>
      </c>
      <c r="H27" s="13" t="e">
        <f>E27/#REF!</f>
        <v>#REF!</v>
      </c>
      <c r="I27" s="11"/>
    </row>
    <row r="28" spans="1:14" x14ac:dyDescent="0.25">
      <c r="B28" s="12"/>
      <c r="C28" s="11"/>
      <c r="D28" s="11"/>
      <c r="E28" s="13"/>
      <c r="F28" s="13" t="e">
        <f t="shared" si="0"/>
        <v>#DIV/0!</v>
      </c>
      <c r="G28" s="13" t="e">
        <f t="shared" si="1"/>
        <v>#DIV/0!</v>
      </c>
      <c r="H28" s="13" t="e">
        <f>E28/#REF!</f>
        <v>#REF!</v>
      </c>
      <c r="I28" s="11" t="e">
        <f>#REF!/B28</f>
        <v>#REF!</v>
      </c>
    </row>
    <row r="29" spans="1:14" x14ac:dyDescent="0.25">
      <c r="B29" s="12"/>
      <c r="C29" s="28"/>
      <c r="E29" s="29"/>
      <c r="F29" s="29" t="e">
        <f t="shared" si="0"/>
        <v>#DIV/0!</v>
      </c>
      <c r="G29" s="13" t="e">
        <f t="shared" si="1"/>
        <v>#DIV/0!</v>
      </c>
      <c r="H29" s="29" t="e">
        <f>E29/#REF!</f>
        <v>#REF!</v>
      </c>
      <c r="I29" s="11" t="e">
        <f>C29/B29</f>
        <v>#DIV/0!</v>
      </c>
    </row>
    <row r="30" spans="1:14" x14ac:dyDescent="0.25">
      <c r="E30" s="29"/>
      <c r="F30" s="29" t="e">
        <f t="shared" si="0"/>
        <v>#DIV/0!</v>
      </c>
      <c r="G30" s="29" t="e">
        <f t="shared" si="1"/>
        <v>#DIV/0!</v>
      </c>
      <c r="H30" s="29" t="e">
        <f>E30/#REF!</f>
        <v>#REF!</v>
      </c>
      <c r="I30" t="e">
        <f>#REF!/B30</f>
        <v>#REF!</v>
      </c>
    </row>
    <row r="31" spans="1:14" x14ac:dyDescent="0.25">
      <c r="E31" s="28"/>
      <c r="F31" s="29" t="e">
        <f t="shared" si="0"/>
        <v>#DIV/0!</v>
      </c>
      <c r="G31" s="29" t="e">
        <f t="shared" si="1"/>
        <v>#DIV/0!</v>
      </c>
      <c r="H31" s="29" t="e">
        <f>E31/#REF!</f>
        <v>#REF!</v>
      </c>
    </row>
    <row r="33" spans="1:10" x14ac:dyDescent="0.25">
      <c r="A33">
        <f>109.46*10.764</f>
        <v>1178.2274399999999</v>
      </c>
      <c r="B33" s="10">
        <v>35954024</v>
      </c>
      <c r="C33">
        <f>B33/A33</f>
        <v>30515.351093843139</v>
      </c>
      <c r="D33">
        <v>26500</v>
      </c>
      <c r="E33">
        <v>30000</v>
      </c>
      <c r="F33">
        <f>E33+D33+B33</f>
        <v>36010524</v>
      </c>
      <c r="G33" t="e">
        <f>F33/#REF!</f>
        <v>#REF!</v>
      </c>
      <c r="H33" s="9" t="e">
        <f>F33/#REF!</f>
        <v>#REF!</v>
      </c>
      <c r="I33">
        <f>A33/1.1</f>
        <v>1071.1158545454543</v>
      </c>
      <c r="J33">
        <f>B33/I33</f>
        <v>33566.886203227456</v>
      </c>
    </row>
    <row r="34" spans="1:10" x14ac:dyDescent="0.25">
      <c r="A34">
        <f>83.83*10.764</f>
        <v>902.34611999999993</v>
      </c>
      <c r="B34" s="10">
        <v>22561269</v>
      </c>
      <c r="C34">
        <f>B34/A34</f>
        <v>25002.899109268626</v>
      </c>
      <c r="D34">
        <v>100</v>
      </c>
      <c r="E34">
        <v>100</v>
      </c>
      <c r="F34">
        <f>E34+D34+B34</f>
        <v>22561469</v>
      </c>
      <c r="G34" t="e">
        <f>F34/#REF!</f>
        <v>#REF!</v>
      </c>
      <c r="H34" s="9" t="e">
        <f>F34/#REF!</f>
        <v>#REF!</v>
      </c>
    </row>
    <row r="35" spans="1:10" x14ac:dyDescent="0.25">
      <c r="A35">
        <f>76.18*10.764</f>
        <v>820.00152000000003</v>
      </c>
      <c r="B35" s="10">
        <v>22550517</v>
      </c>
      <c r="C35">
        <f>B35/A35</f>
        <v>27500.579511120904</v>
      </c>
      <c r="G35" t="e">
        <f>F35/#REF!</f>
        <v>#REF!</v>
      </c>
    </row>
    <row r="36" spans="1:10" ht="15.75" x14ac:dyDescent="0.25">
      <c r="A36" s="34"/>
      <c r="C36" t="e">
        <f>B36/#REF!</f>
        <v>#REF!</v>
      </c>
    </row>
    <row r="37" spans="1:10" ht="15.75" x14ac:dyDescent="0.25">
      <c r="A37" s="34"/>
    </row>
    <row r="38" spans="1:10" ht="15.75" x14ac:dyDescent="0.25">
      <c r="A38" s="34"/>
    </row>
    <row r="39" spans="1:10" ht="15.75" x14ac:dyDescent="0.25">
      <c r="A39" s="34"/>
    </row>
    <row r="40" spans="1:10" ht="15.75" x14ac:dyDescent="0.25">
      <c r="A40" s="34"/>
    </row>
    <row r="41" spans="1:10" ht="15.75" x14ac:dyDescent="0.25">
      <c r="A41" s="34"/>
    </row>
    <row r="42" spans="1:10" ht="15.75" x14ac:dyDescent="0.25">
      <c r="A42" s="34"/>
    </row>
    <row r="62" spans="3:5" x14ac:dyDescent="0.25">
      <c r="C62" s="9"/>
      <c r="D62" s="9"/>
      <c r="E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A53" sqref="A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2024-03-29T08:48:09Z</dcterms:modified>
</cp:coreProperties>
</file>