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Bhavani Shankar Road Branch\Arun Govindji Mehta\"/>
    </mc:Choice>
  </mc:AlternateContent>
  <xr:revisionPtr revIDLastSave="0" documentId="13_ncr:1_{CA247B08-26C6-49E4-8466-FC54FAD8637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Q2" i="4"/>
  <c r="B2" i="4" s="1"/>
  <c r="C2" i="4" s="1"/>
  <c r="P3" i="4"/>
  <c r="B3" i="4" s="1"/>
  <c r="C3" i="4" s="1"/>
  <c r="D3" i="4" s="1"/>
  <c r="P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G5" i="4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<sst xmlns="http://schemas.openxmlformats.org/spreadsheetml/2006/main" count="129" uniqueCount="86">
  <si>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</si>
  <si>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</si>
  <si>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</si>
  <si>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</si>
  <si>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</si>
  <si>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</si>
  <si>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</si>
  <si>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</si>
  <si>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</si>
  <si>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</si>
  <si>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</si>
  <si>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</si>
  <si>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</si>
  <si>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</si>
  <si>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</si>
  <si>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</si>
  <si>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</si>
  <si>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</si>
  <si>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</si>
  <si>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</si>
  <si>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</si>
  <si>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</si>
  <si>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</si>
  <si>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</si>
  <si>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</si>
  <si>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</si>
  <si>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</si>
  <si>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</si>
  <si>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</si>
  <si>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</si>
  <si>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</si>
  <si>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</si>
  <si>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</si>
  <si>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</si>
  <si>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</si>
  <si>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</si>
  <si>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</si>
  <si>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</si>
  <si>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</si>
  <si>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</si>
  <si>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</si>
  <si>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</si>
  <si>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</si>
  <si>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</si>
  <si>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</si>
  <si>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</si>
  <si>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</si>
  <si>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</si>
  <si>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</si>
  <si>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</si>
  <si>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</si>
  <si>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</si>
  <si>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</si>
  <si>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</si>
  <si>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</si>
  <si>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</si>
  <si>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</si>
  <si>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</si>
  <si>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</si>
  <si>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</si>
  <si>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</si>
  <si>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</si>
  <si>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</si>
  <si>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</si>
  <si>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</si>
  <si>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</si>
  <si>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</si>
  <si>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</si>
  <si>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</si>
  <si>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</si>
  <si>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</si>
  <si>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</si>
  <si>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</si>
  <si>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</si>
  <si>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</si>
  <si>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</si>
  <si>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</si>
  <si>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</si>
  <si>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</si>
  <si>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</si>
  <si>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</si>
  <si>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</si>
  <si>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</si>
  <si>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</si>
  <si>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- 1992</t>
  </si>
  <si>
    <t>IGR-27.02.24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</si>
</sst>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993158-6C47-474A-B0CC-34AF8DD3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D6C0A-EFD8-40A4-A8AD-9C0BB90B3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E0F4D-DDC7-457F-8260-BCF009C5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488055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AE8629-B44D-40C1-9A2C-7C8B9F82A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37655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18" sqref="M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218343.98800000001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247743.98800000001</v>
      </c>
      <c r="D9" s="63" t="s">
        <v>62</v>
      </c>
      <c r="E9" s="64">
        <f>C9/10.764</f>
        <v>23015.978075065035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32</v>
      </c>
      <c r="D13" s="70">
        <f>D12-C13</f>
        <v>68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8" sqref="E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40000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37300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32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28</v>
      </c>
      <c r="D8" s="26">
        <v>1992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48</v>
      </c>
      <c r="D10" s="26"/>
      <c r="F10" s="19"/>
    </row>
    <row r="11" spans="1:6" x14ac:dyDescent="0.25">
      <c r="A11" s="16"/>
      <c r="B11" s="27"/>
      <c r="C11" s="28">
        <f>C10%</f>
        <v>0.48</v>
      </c>
      <c r="D11" s="28"/>
      <c r="F11" s="19"/>
    </row>
    <row r="12" spans="1:6" x14ac:dyDescent="0.25">
      <c r="A12" s="16" t="s">
        <v>21</v>
      </c>
      <c r="B12" s="20"/>
      <c r="C12" s="21">
        <f>C6*C11</f>
        <v>1296</v>
      </c>
      <c r="D12" s="24"/>
      <c r="F12" s="19"/>
    </row>
    <row r="13" spans="1:6" x14ac:dyDescent="0.25">
      <c r="A13" s="16" t="s">
        <v>22</v>
      </c>
      <c r="B13" s="20"/>
      <c r="C13" s="21">
        <f>C6-C12</f>
        <v>1404</v>
      </c>
      <c r="D13" s="24"/>
      <c r="F13" s="19"/>
    </row>
    <row r="14" spans="1:6" x14ac:dyDescent="0.25">
      <c r="A14" s="16" t="s">
        <v>15</v>
      </c>
      <c r="B14" s="20"/>
      <c r="C14" s="21">
        <f>C5</f>
        <v>37300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38704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399</v>
      </c>
      <c r="D18" s="26"/>
      <c r="F18" s="19"/>
    </row>
    <row r="19" spans="1:6" x14ac:dyDescent="0.25">
      <c r="A19" s="16" t="s">
        <v>73</v>
      </c>
      <c r="B19" s="6"/>
      <c r="C19" s="32">
        <f>C18*C16</f>
        <v>15442896</v>
      </c>
      <c r="D19" s="33"/>
      <c r="E19" s="70"/>
      <c r="F19" s="34"/>
    </row>
    <row r="20" spans="1:6" x14ac:dyDescent="0.25">
      <c r="A20" s="16" t="s">
        <v>24</v>
      </c>
      <c r="C20" s="35">
        <f>C19*90%</f>
        <v>13898606.4</v>
      </c>
      <c r="D20" s="32"/>
      <c r="F20" s="19"/>
    </row>
    <row r="21" spans="1:6" x14ac:dyDescent="0.25">
      <c r="A21" s="16" t="s">
        <v>25</v>
      </c>
      <c r="C21" s="35">
        <f>C19*80%</f>
        <v>12354316.800000001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1077300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32172.7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22" sqref="T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745.83333333333337</v>
      </c>
      <c r="C2" s="4">
        <f t="shared" ref="C2:C16" si="1">B2*1.2</f>
        <v>895</v>
      </c>
      <c r="D2" s="4">
        <f t="shared" ref="D2:D16" si="2">C2*1.2</f>
        <v>1074</v>
      </c>
      <c r="E2" s="5">
        <f t="shared" ref="E2:E16" si="3">R2</f>
        <v>30000000</v>
      </c>
      <c r="F2" s="78">
        <f t="shared" ref="F2:F15" si="4">ROUND((E2/B2),0)</f>
        <v>40223</v>
      </c>
      <c r="G2" s="78">
        <f t="shared" ref="G2:G15" si="5">ROUND((E2/C2),0)</f>
        <v>33520</v>
      </c>
      <c r="H2" s="78">
        <f t="shared" ref="H2:H15" si="6">ROUND((E2/D2),0)</f>
        <v>27933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895</v>
      </c>
      <c r="Q2" s="7">
        <f t="shared" ref="Q2:Q10" si="9">P2/1.2</f>
        <v>745.83333333333337</v>
      </c>
      <c r="R2" s="79">
        <v>30000000</v>
      </c>
      <c r="S2" s="79" t="s">
        <v>85</v>
      </c>
    </row>
    <row r="3" spans="1:19" x14ac:dyDescent="0.25">
      <c r="A3" s="4">
        <v>2</v>
      </c>
      <c r="B3" s="4">
        <f t="shared" si="0"/>
        <v>520</v>
      </c>
      <c r="C3" s="4">
        <f t="shared" si="1"/>
        <v>624</v>
      </c>
      <c r="D3" s="4">
        <f t="shared" si="2"/>
        <v>748.8</v>
      </c>
      <c r="E3" s="5">
        <f t="shared" si="3"/>
        <v>21000000</v>
      </c>
      <c r="F3" s="78">
        <f t="shared" si="4"/>
        <v>40385</v>
      </c>
      <c r="G3" s="78">
        <f t="shared" si="5"/>
        <v>33654</v>
      </c>
      <c r="H3" s="78">
        <f t="shared" si="6"/>
        <v>28045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520</v>
      </c>
      <c r="R3" s="79">
        <v>21000000</v>
      </c>
      <c r="S3" s="2"/>
    </row>
    <row r="4" spans="1:19" x14ac:dyDescent="0.25">
      <c r="A4" s="4">
        <v>3</v>
      </c>
      <c r="B4" s="4">
        <f t="shared" si="0"/>
        <v>350</v>
      </c>
      <c r="C4" s="4">
        <f t="shared" si="1"/>
        <v>420</v>
      </c>
      <c r="D4" s="4">
        <f t="shared" si="2"/>
        <v>504</v>
      </c>
      <c r="E4" s="5">
        <f t="shared" si="3"/>
        <v>14000000</v>
      </c>
      <c r="F4" s="78">
        <f t="shared" si="4"/>
        <v>40000</v>
      </c>
      <c r="G4" s="78">
        <f t="shared" si="5"/>
        <v>33333</v>
      </c>
      <c r="H4" s="78">
        <f t="shared" si="6"/>
        <v>27778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350</v>
      </c>
      <c r="R4" s="79">
        <v>14000000</v>
      </c>
      <c r="S4" s="2"/>
    </row>
    <row r="5" spans="1:19" x14ac:dyDescent="0.25">
      <c r="A5" s="4">
        <v>4</v>
      </c>
      <c r="B5" s="4">
        <f t="shared" si="0"/>
        <v>541.66666666666674</v>
      </c>
      <c r="C5" s="4">
        <f t="shared" si="1"/>
        <v>650.00000000000011</v>
      </c>
      <c r="D5" s="4">
        <f t="shared" si="2"/>
        <v>780.00000000000011</v>
      </c>
      <c r="E5" s="5">
        <f t="shared" si="3"/>
        <v>20000000</v>
      </c>
      <c r="F5" s="78">
        <f t="shared" si="4"/>
        <v>36923</v>
      </c>
      <c r="G5" s="78">
        <f t="shared" si="5"/>
        <v>30769</v>
      </c>
      <c r="H5" s="78">
        <f t="shared" si="6"/>
        <v>25641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650</v>
      </c>
      <c r="Q5" s="7">
        <f t="shared" si="9"/>
        <v>541.66666666666674</v>
      </c>
      <c r="R5" s="79">
        <v>20000000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83</v>
      </c>
      <c r="G27" s="57">
        <v>381</v>
      </c>
    </row>
    <row r="28" spans="1:19" s="10" customFormat="1" x14ac:dyDescent="0.25">
      <c r="C28" s="72" t="s">
        <v>74</v>
      </c>
      <c r="D28" s="72"/>
      <c r="F28" s="57" t="s">
        <v>83</v>
      </c>
      <c r="G28" s="57">
        <v>399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479</v>
      </c>
      <c r="H29" s="10">
        <f>G29/G28</f>
        <v>1.2005012531328321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2024-03-30T09:40:08Z</dcterms:modified>
</cp:coreProperties>
</file>