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DATTATRAY HANUMANT GIRI - SBI\"/>
    </mc:Choice>
  </mc:AlternateContent>
  <xr:revisionPtr revIDLastSave="0" documentId="13_ncr:1_{4C93E142-5430-4E21-BDDF-A61A4BE55C0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S35" i="18" l="1"/>
  <c r="R35" i="18"/>
  <c r="Q20" i="4" l="1"/>
  <c r="F35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<sst xmlns="http://schemas.openxmlformats.org/spreadsheetml/2006/main" count="52" uniqueCount="46">
  <si>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</si>
  <si>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</si>
  <si>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</si>
  <si>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</si>
  <si>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</si>
  <si>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</si>
  <si>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</si>
  <si>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</si>
  <si>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</si>
  <si>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</si>
  <si>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</si>
  <si>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</si>
  <si>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</si>
  <si>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</si>
  <si>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</si>
  <si>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</si>
  <si>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</si>
  <si>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</si>
  <si>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</si>
  <si>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</si>
  <si>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</si>
  <si>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</si>
  <si>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</si>
  <si>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</si>
  <si>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</si>
  <si>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</si>
  <si>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</si>
  <si>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</si>
  <si>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</si>
  <si>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</si>
  <si>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</si>
  <si>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</si>
  <si>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</si>
  <si>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</si>
  <si>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</si>
  <si>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</si>
  <si>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</si>
  <si>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</si>
  <si>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</si>
  <si>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DATTATRAY HANUMANT GIRI</t>
  </si>
  <si>
    <t>As per OC</t>
  </si>
  <si>
    <t>Agree CA</t>
  </si>
  <si>
    <t>Terrace</t>
  </si>
  <si>
    <t>Approx</t>
  </si>
  <si>
    <t>FMV / RV</t>
  </si>
  <si>
    <t>(40% terrace)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</si>
</sst>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431067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AEF63-6278-4028-A579-35194A84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99867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469258</xdr:colOff>
      <xdr:row>51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F03A7F-6E25-46F8-BA89-E635A23FE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47658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335889</xdr:colOff>
      <xdr:row>46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B8DE0-F6CA-47E6-9CC9-AE43F342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14289" cy="8707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459731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A7CB3-C18B-4376-91B8-E0FEFA97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38131" cy="8849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364468</xdr:colOff>
      <xdr:row>48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8355C-AC09-4116-B204-0E01D49EF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42868" cy="7821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478784</xdr:colOff>
      <xdr:row>29</xdr:row>
      <xdr:rowOff>143666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0E276-C5D3-482A-A8A1-FE9D8129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57184" cy="56681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469173</xdr:colOff>
      <xdr:row>42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4C4E6-6D95-4794-ADF6-B82C5ABC6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37973" cy="79640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365</v>
      </c>
      <c r="C3" s="43">
        <f>B3*1.2</f>
        <v>438</v>
      </c>
      <c r="D3" s="43">
        <f t="shared" ref="D3:D14" si="2">C3*1.2</f>
        <v>525.6</v>
      </c>
      <c r="E3" s="44">
        <f t="shared" ref="E3:E14" si="3">R3</f>
        <v>4500000</v>
      </c>
      <c r="F3" s="43">
        <f t="shared" ref="F3:F14" si="4">ROUND((E3/B3),0)</f>
        <v>12329</v>
      </c>
      <c r="G3" s="43">
        <f t="shared" ref="G3:G14" si="5">ROUND((E3/C3),0)</f>
        <v>10274</v>
      </c>
      <c r="H3" s="43">
        <f t="shared" ref="H3:H14" si="6">ROUND((E3/D3),0)</f>
        <v>8562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v>365</v>
      </c>
      <c r="R3" s="46">
        <v>4500000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533.33333333333337</v>
      </c>
      <c r="C16" s="4">
        <f>B16*1.2</f>
        <v>640</v>
      </c>
      <c r="D16" s="4">
        <f t="shared" ref="D16:D28" si="34">C16*1.2</f>
        <v>768</v>
      </c>
      <c r="E16" s="5">
        <f t="shared" ref="E16:E28" si="35">R16</f>
        <v>5300000</v>
      </c>
      <c r="F16" s="9">
        <f t="shared" ref="F16:F28" si="36">ROUND((E16/B16),0)</f>
        <v>9938</v>
      </c>
      <c r="G16" s="9">
        <f t="shared" ref="G16:G28" si="37">ROUND((E16/C16),0)</f>
        <v>8281</v>
      </c>
      <c r="H16" s="9">
        <f t="shared" ref="H16:H28" si="38">ROUND((E16/D16),0)</f>
        <v>6901</v>
      </c>
      <c r="I16" s="4" t="e">
        <f>#REF!</f>
        <v>#REF!</v>
      </c>
      <c r="J16" s="4">
        <f t="shared" ref="J16:J28" si="39">S16</f>
        <v>0</v>
      </c>
      <c r="O16">
        <v>0</v>
      </c>
      <c r="P16">
        <v>640</v>
      </c>
      <c r="Q16">
        <f t="shared" ref="P16:Q28" si="40">P16/1.2</f>
        <v>533.33333333333337</v>
      </c>
      <c r="R16" s="2">
        <v>5300000</v>
      </c>
    </row>
    <row r="17" spans="1:25" x14ac:dyDescent="0.25">
      <c r="A17" s="4">
        <f t="shared" si="32"/>
        <v>0</v>
      </c>
      <c r="B17" s="4">
        <f t="shared" si="33"/>
        <v>553.33333333333337</v>
      </c>
      <c r="C17" s="4">
        <f t="shared" ref="C17:C28" si="41">B17*1.2</f>
        <v>664</v>
      </c>
      <c r="D17" s="4">
        <f t="shared" si="34"/>
        <v>796.8</v>
      </c>
      <c r="E17" s="5">
        <f t="shared" si="35"/>
        <v>6400000</v>
      </c>
      <c r="F17" s="9">
        <f t="shared" si="36"/>
        <v>11566</v>
      </c>
      <c r="G17" s="9">
        <f t="shared" si="37"/>
        <v>9639</v>
      </c>
      <c r="H17" s="9">
        <f t="shared" si="38"/>
        <v>8032</v>
      </c>
      <c r="I17" s="4" t="e">
        <f>#REF!</f>
        <v>#REF!</v>
      </c>
      <c r="J17" s="4">
        <f t="shared" si="39"/>
        <v>0</v>
      </c>
      <c r="O17">
        <v>0</v>
      </c>
      <c r="P17">
        <v>664</v>
      </c>
      <c r="Q17">
        <f t="shared" si="40"/>
        <v>553.33333333333337</v>
      </c>
      <c r="R17" s="2">
        <v>6400000</v>
      </c>
    </row>
    <row r="18" spans="1:25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6000000</v>
      </c>
      <c r="F18" s="9">
        <f t="shared" si="36"/>
        <v>12000</v>
      </c>
      <c r="G18" s="9">
        <f t="shared" si="37"/>
        <v>10000</v>
      </c>
      <c r="H18" s="9">
        <f t="shared" si="38"/>
        <v>8333</v>
      </c>
      <c r="I18" s="4" t="e">
        <f>#REF!</f>
        <v>#REF!</v>
      </c>
      <c r="J18" s="4">
        <f t="shared" si="39"/>
        <v>0</v>
      </c>
      <c r="O18">
        <v>0</v>
      </c>
      <c r="P18">
        <v>600</v>
      </c>
      <c r="Q18">
        <f t="shared" si="40"/>
        <v>500</v>
      </c>
      <c r="R18" s="2">
        <v>6000000</v>
      </c>
    </row>
    <row r="19" spans="1:25" s="45" customFormat="1" x14ac:dyDescent="0.25">
      <c r="A19" s="43">
        <f t="shared" si="32"/>
        <v>0</v>
      </c>
      <c r="B19" s="43">
        <f t="shared" si="33"/>
        <v>500</v>
      </c>
      <c r="C19" s="43">
        <f t="shared" si="41"/>
        <v>600</v>
      </c>
      <c r="D19" s="43">
        <f t="shared" si="34"/>
        <v>720</v>
      </c>
      <c r="E19" s="44">
        <f t="shared" si="35"/>
        <v>7000000</v>
      </c>
      <c r="F19" s="43">
        <f t="shared" si="36"/>
        <v>14000</v>
      </c>
      <c r="G19" s="43">
        <f t="shared" si="37"/>
        <v>11667</v>
      </c>
      <c r="H19" s="43">
        <f t="shared" si="38"/>
        <v>9722</v>
      </c>
      <c r="I19" s="43" t="e">
        <f>#REF!</f>
        <v>#REF!</v>
      </c>
      <c r="J19" s="43">
        <f t="shared" si="39"/>
        <v>0</v>
      </c>
      <c r="O19" s="45">
        <v>0</v>
      </c>
      <c r="P19" s="45">
        <f t="shared" si="40"/>
        <v>0</v>
      </c>
      <c r="Q19" s="45">
        <v>500</v>
      </c>
      <c r="R19" s="46">
        <v>7000000</v>
      </c>
    </row>
    <row r="20" spans="1:25" x14ac:dyDescent="0.25">
      <c r="A20" s="4">
        <f t="shared" si="32"/>
        <v>0</v>
      </c>
      <c r="B20" s="4">
        <f t="shared" si="33"/>
        <v>583.33333333333337</v>
      </c>
      <c r="C20" s="4">
        <f t="shared" si="41"/>
        <v>700</v>
      </c>
      <c r="D20" s="4">
        <f t="shared" si="34"/>
        <v>840</v>
      </c>
      <c r="E20" s="5">
        <f t="shared" si="35"/>
        <v>4700000</v>
      </c>
      <c r="F20" s="9">
        <f t="shared" si="36"/>
        <v>8057</v>
      </c>
      <c r="G20" s="9">
        <f t="shared" si="37"/>
        <v>6714</v>
      </c>
      <c r="H20" s="9">
        <f t="shared" si="38"/>
        <v>5595</v>
      </c>
      <c r="I20" s="4" t="e">
        <f>#REF!</f>
        <v>#REF!</v>
      </c>
      <c r="J20" s="4">
        <f t="shared" si="39"/>
        <v>0</v>
      </c>
      <c r="O20">
        <v>0</v>
      </c>
      <c r="P20">
        <v>700</v>
      </c>
      <c r="Q20">
        <f t="shared" si="40"/>
        <v>583.33333333333337</v>
      </c>
      <c r="R20" s="2">
        <v>4700000</v>
      </c>
    </row>
    <row r="21" spans="1:25" s="45" customFormat="1" x14ac:dyDescent="0.25">
      <c r="A21" s="43">
        <f t="shared" si="32"/>
        <v>0</v>
      </c>
      <c r="B21" s="43">
        <f t="shared" si="33"/>
        <v>600</v>
      </c>
      <c r="C21" s="43">
        <f t="shared" si="41"/>
        <v>720</v>
      </c>
      <c r="D21" s="43">
        <f t="shared" si="34"/>
        <v>864</v>
      </c>
      <c r="E21" s="44">
        <f t="shared" si="35"/>
        <v>8500000</v>
      </c>
      <c r="F21" s="43">
        <f t="shared" si="36"/>
        <v>14167</v>
      </c>
      <c r="G21" s="43">
        <f t="shared" si="37"/>
        <v>11806</v>
      </c>
      <c r="H21" s="43">
        <f t="shared" si="38"/>
        <v>9838</v>
      </c>
      <c r="I21" s="43" t="e">
        <f>#REF!</f>
        <v>#REF!</v>
      </c>
      <c r="J21" s="43">
        <f t="shared" si="39"/>
        <v>0</v>
      </c>
      <c r="O21" s="45">
        <v>0</v>
      </c>
      <c r="P21" s="45">
        <f t="shared" si="40"/>
        <v>0</v>
      </c>
      <c r="Q21" s="45">
        <v>600</v>
      </c>
      <c r="R21" s="46">
        <v>8500000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43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13600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11100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41</v>
      </c>
      <c r="E33">
        <v>321</v>
      </c>
      <c r="S33" s="10"/>
      <c r="T33" s="10"/>
      <c r="U33" s="17" t="s">
        <v>17</v>
      </c>
      <c r="V33" s="23"/>
      <c r="W33" s="24">
        <f>X33-X34</f>
        <v>11</v>
      </c>
      <c r="X33" s="25">
        <v>2024</v>
      </c>
    </row>
    <row r="34" spans="4:25" ht="15.75" x14ac:dyDescent="0.25">
      <c r="D34" t="s">
        <v>42</v>
      </c>
      <c r="E34">
        <v>104</v>
      </c>
      <c r="F34" s="7">
        <f>E34*0.4</f>
        <v>41.6</v>
      </c>
      <c r="G34" t="s">
        <v>45</v>
      </c>
      <c r="S34" s="10"/>
      <c r="T34" s="10"/>
      <c r="U34" s="17" t="s">
        <v>18</v>
      </c>
      <c r="V34" s="23"/>
      <c r="W34" s="24">
        <f>W35-W33</f>
        <v>49</v>
      </c>
      <c r="X34" s="24">
        <v>2013</v>
      </c>
      <c r="Y34" t="s">
        <v>40</v>
      </c>
    </row>
    <row r="35" spans="4:25" ht="15.75" x14ac:dyDescent="0.25">
      <c r="F35" s="7">
        <f>E33+F34</f>
        <v>362.6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16.5</v>
      </c>
      <c r="X36" s="24"/>
    </row>
    <row r="37" spans="4:25" ht="15.75" x14ac:dyDescent="0.25">
      <c r="U37" s="17"/>
      <c r="V37" s="26"/>
      <c r="W37" s="27">
        <f>W36%</f>
        <v>0.16500000000000001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412.5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2087.5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11100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13187.5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363</v>
      </c>
      <c r="X44" s="24"/>
    </row>
    <row r="45" spans="4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4787062.5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4308356.25</v>
      </c>
      <c r="X46" s="24"/>
    </row>
    <row r="47" spans="4:25" ht="15.75" x14ac:dyDescent="0.25">
      <c r="S47" s="10"/>
      <c r="T47" s="10"/>
      <c r="U47" s="17" t="s">
        <v>25</v>
      </c>
      <c r="V47" s="23"/>
      <c r="W47" s="34">
        <f>W45*0.8</f>
        <v>3829650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907500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9973.046875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Q34:S35"/>
  <sheetViews>
    <sheetView topLeftCell="F1" zoomScaleNormal="100" workbookViewId="0">
      <selection activeCell="S33" sqref="S33"/>
    </sheetView>
  </sheetViews>
  <sheetFormatPr defaultRowHeight="15" x14ac:dyDescent="0.25"/>
  <sheetData>
    <row r="34" spans="17:19" x14ac:dyDescent="0.25">
      <c r="Q34">
        <v>321</v>
      </c>
      <c r="R34">
        <v>110</v>
      </c>
    </row>
    <row r="35" spans="17:19" x14ac:dyDescent="0.25">
      <c r="R35">
        <f>R34*0.4</f>
        <v>44</v>
      </c>
      <c r="S35">
        <f>R35+Q34</f>
        <v>365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2024-03-29T12:49:33Z</dcterms:modified>
</cp:coreProperties>
</file>