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37495D4-E43B-44DB-93F4-5CE2E6B8DE28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8" i="1" l="1"/>
  <c r="B21" i="1"/>
  <c r="B20" i="1"/>
  <c r="F6" i="1"/>
  <c r="A37" i="1"/>
  <c r="A36" i="1"/>
  <c r="A35" i="1"/>
  <c r="E6" i="1"/>
  <c r="K7" i="1"/>
  <c r="H28" i="1"/>
  <c r="H36" i="1" l="1"/>
  <c r="C40" i="1"/>
  <c r="F37" i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B15" i="1" s="1"/>
  <c r="B17" i="1" s="1"/>
  <c r="C37" i="1"/>
  <c r="C36" i="1"/>
  <c r="C35" i="1"/>
  <c r="B19" i="1" l="1"/>
  <c r="B18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9" i="1" l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<sst xmlns="http://schemas.openxmlformats.org/spreadsheetml/2006/main" count="30" uniqueCount="28">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</sst>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0" fillId="0" borderId="0" xfId="0" applyNumberFormat="1"/>
    <xf numFmtId="0" fontId="7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11" fillId="0" borderId="1" xfId="1" applyFont="1" applyFill="1" applyBorder="1"/>
    <xf numFmtId="0" fontId="4" fillId="0" borderId="0" xfId="0" applyFont="1"/>
    <xf numFmtId="0" fontId="6" fillId="0" borderId="0" xfId="0" applyFont="1"/>
    <xf numFmtId="0" fontId="9" fillId="0" borderId="1" xfId="0" applyFont="1" applyBorder="1"/>
    <xf numFmtId="0" fontId="10" fillId="0" borderId="1" xfId="0" applyFont="1" applyBorder="1" applyAlignment="1">
      <alignment horizontal="center" wrapText="1"/>
    </xf>
    <xf numFmtId="43" fontId="9" fillId="0" borderId="1" xfId="0" applyNumberFormat="1" applyFont="1" applyBorder="1"/>
    <xf numFmtId="43" fontId="3" fillId="0" borderId="0" xfId="1" applyFont="1" applyFill="1" applyBorder="1"/>
    <xf numFmtId="43" fontId="2" fillId="0" borderId="0" xfId="1" applyFont="1" applyFill="1" applyBorder="1"/>
    <xf numFmtId="0" fontId="9" fillId="0" borderId="1" xfId="0" applyFont="1" applyBorder="1" applyAlignment="1">
      <alignment wrapText="1"/>
    </xf>
    <xf numFmtId="0" fontId="10" fillId="0" borderId="5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5" fillId="0" borderId="1" xfId="0" applyFont="1" applyBorder="1"/>
    <xf numFmtId="43" fontId="14" fillId="0" borderId="0" xfId="1" applyFont="1" applyFill="1" applyBorder="1"/>
    <xf numFmtId="43" fontId="15" fillId="0" borderId="1" xfId="0" applyNumberFormat="1" applyFont="1" applyBorder="1"/>
    <xf numFmtId="0" fontId="11" fillId="0" borderId="1" xfId="0" applyFont="1" applyBorder="1"/>
    <xf numFmtId="0" fontId="9" fillId="0" borderId="1" xfId="1" applyNumberFormat="1" applyFont="1" applyFill="1" applyBorder="1"/>
    <xf numFmtId="0" fontId="0" fillId="0" borderId="1" xfId="1" applyNumberFormat="1" applyFont="1" applyFill="1" applyBorder="1"/>
    <xf numFmtId="0" fontId="16" fillId="0" borderId="1" xfId="0" applyFont="1" applyBorder="1" applyAlignment="1">
      <alignment vertical="top"/>
    </xf>
    <xf numFmtId="43" fontId="16" fillId="0" borderId="1" xfId="1" applyFont="1" applyFill="1" applyBorder="1" applyAlignment="1">
      <alignment vertical="top"/>
    </xf>
    <xf numFmtId="43" fontId="2" fillId="0" borderId="0" xfId="0" applyNumberFormat="1" applyFont="1"/>
    <xf numFmtId="0" fontId="14" fillId="0" borderId="0" xfId="0" applyFont="1"/>
    <xf numFmtId="43" fontId="16" fillId="0" borderId="1" xfId="0" applyNumberFormat="1" applyFont="1" applyBorder="1" applyAlignment="1">
      <alignment vertical="top"/>
    </xf>
    <xf numFmtId="43" fontId="5" fillId="0" borderId="0" xfId="0" applyNumberFormat="1" applyFont="1"/>
    <xf numFmtId="0" fontId="5" fillId="0" borderId="0" xfId="0" applyFont="1"/>
    <xf numFmtId="10" fontId="11" fillId="0" borderId="1" xfId="0" applyNumberFormat="1" applyFont="1" applyBorder="1"/>
    <xf numFmtId="10" fontId="9" fillId="0" borderId="1" xfId="1" applyNumberFormat="1" applyFont="1" applyFill="1" applyBorder="1"/>
    <xf numFmtId="10" fontId="0" fillId="0" borderId="1" xfId="1" applyNumberFormat="1" applyFont="1" applyFill="1" applyBorder="1"/>
    <xf numFmtId="10" fontId="14" fillId="0" borderId="0" xfId="0" applyNumberFormat="1" applyFont="1"/>
    <xf numFmtId="43" fontId="9" fillId="0" borderId="1" xfId="1" applyFont="1" applyFill="1" applyBorder="1"/>
    <xf numFmtId="43" fontId="0" fillId="0" borderId="1" xfId="1" applyFont="1" applyFill="1" applyBorder="1"/>
    <xf numFmtId="0" fontId="10" fillId="0" borderId="1" xfId="0" applyFont="1" applyBorder="1"/>
    <xf numFmtId="0" fontId="12" fillId="0" borderId="1" xfId="0" applyFont="1" applyBorder="1"/>
    <xf numFmtId="0" fontId="2" fillId="0" borderId="0" xfId="0" applyFont="1"/>
    <xf numFmtId="43" fontId="10" fillId="0" borderId="1" xfId="0" applyNumberFormat="1" applyFont="1" applyBorder="1"/>
    <xf numFmtId="43" fontId="11" fillId="0" borderId="1" xfId="0" applyNumberFormat="1" applyFont="1" applyBorder="1"/>
    <xf numFmtId="43" fontId="7" fillId="0" borderId="1" xfId="0" applyNumberFormat="1" applyFont="1" applyBorder="1"/>
    <xf numFmtId="43" fontId="7" fillId="0" borderId="0" xfId="0" applyNumberFormat="1" applyFont="1"/>
    <xf numFmtId="0" fontId="7" fillId="0" borderId="1" xfId="0" applyFont="1" applyBorder="1"/>
    <xf numFmtId="0" fontId="15" fillId="0" borderId="0" xfId="0" applyFont="1"/>
    <xf numFmtId="43" fontId="4" fillId="0" borderId="1" xfId="0" applyNumberFormat="1" applyFont="1" applyBorder="1"/>
    <xf numFmtId="0" fontId="17" fillId="0" borderId="1" xfId="0" applyFont="1" applyBorder="1"/>
    <xf numFmtId="43" fontId="6" fillId="0" borderId="0" xfId="0" applyNumberFormat="1" applyFont="1"/>
    <xf numFmtId="43" fontId="1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58775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F998D7-445E-41BD-89D9-43C516FAB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41175" cy="7925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21010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FA8BD0-456B-43D5-8398-68EC8C3F8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41810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240030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C01913-7282-4ABB-BEE4-3F9CA6857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51230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6C961-0115-4A22-B188-095ED7A0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8402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opLeftCell="A10" zoomScaleNormal="100" workbookViewId="0">
      <selection activeCell="F36" sqref="F36"/>
    </sheetView>
  </sheetViews>
  <sheetFormatPr defaultRowHeight="15" x14ac:dyDescent="0.25"/>
  <cols>
    <col min="1" max="1" width="21.7109375" bestFit="1" customWidth="1"/>
    <col min="2" max="2" width="15.5703125" style="4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7"/>
      <c r="E1" s="1"/>
      <c r="F1" s="2"/>
      <c r="G1" s="2"/>
    </row>
    <row r="2" spans="1:17" ht="16.5" x14ac:dyDescent="0.3">
      <c r="A2" s="13"/>
      <c r="B2" s="14"/>
      <c r="C2" s="14"/>
      <c r="D2" s="4"/>
      <c r="E2" t="s">
        <v>13</v>
      </c>
    </row>
    <row r="3" spans="1:17" ht="16.5" x14ac:dyDescent="0.3">
      <c r="A3" s="13" t="s">
        <v>0</v>
      </c>
      <c r="B3" s="10">
        <v>7000</v>
      </c>
      <c r="C3" s="15"/>
      <c r="D3" s="6"/>
      <c r="E3">
        <v>2018</v>
      </c>
      <c r="F3" s="16">
        <v>2024</v>
      </c>
      <c r="G3" s="17">
        <f>F3-E3</f>
        <v>6</v>
      </c>
      <c r="L3" s="16"/>
      <c r="M3" s="17"/>
    </row>
    <row r="4" spans="1:17" ht="33" x14ac:dyDescent="0.3">
      <c r="A4" s="18" t="s">
        <v>1</v>
      </c>
      <c r="B4" s="10">
        <v>2600</v>
      </c>
      <c r="C4" s="15"/>
      <c r="D4" s="6"/>
      <c r="E4" s="19"/>
      <c r="F4" s="16"/>
      <c r="G4" s="17"/>
      <c r="H4" s="14"/>
      <c r="K4" s="20"/>
      <c r="L4" s="16"/>
      <c r="M4" s="17"/>
    </row>
    <row r="5" spans="1:17" ht="16.5" x14ac:dyDescent="0.3">
      <c r="A5" s="13" t="s">
        <v>2</v>
      </c>
      <c r="B5" s="10">
        <f>B3-B4</f>
        <v>4400</v>
      </c>
      <c r="C5" s="15"/>
      <c r="D5" s="6"/>
      <c r="E5" s="50" t="s">
        <v>22</v>
      </c>
      <c r="F5" s="21" t="s">
        <v>23</v>
      </c>
      <c r="G5" s="8"/>
      <c r="H5" s="5"/>
      <c r="I5" s="5"/>
      <c r="M5" s="22"/>
      <c r="N5" s="12"/>
      <c r="O5" s="12"/>
      <c r="P5" s="12"/>
      <c r="Q5" s="12"/>
    </row>
    <row r="6" spans="1:17" ht="16.5" x14ac:dyDescent="0.3">
      <c r="A6" s="13" t="s">
        <v>3</v>
      </c>
      <c r="B6" s="10">
        <f>B4</f>
        <v>2600</v>
      </c>
      <c r="C6" s="15"/>
      <c r="D6" s="6"/>
      <c r="E6" s="49">
        <f>32.26*10.764</f>
        <v>347.24663999999996</v>
      </c>
      <c r="F6" s="23">
        <f>E6*1.1</f>
        <v>381.97130399999998</v>
      </c>
      <c r="G6" s="8"/>
      <c r="H6" s="6"/>
      <c r="I6" s="5"/>
      <c r="K6">
        <v>763</v>
      </c>
      <c r="M6" s="22"/>
      <c r="N6" s="12"/>
      <c r="O6" s="12"/>
      <c r="P6" s="12"/>
      <c r="Q6" s="12"/>
    </row>
    <row r="7" spans="1:17" ht="16.5" x14ac:dyDescent="0.3">
      <c r="A7" s="13" t="s">
        <v>4</v>
      </c>
      <c r="B7" s="24">
        <v>0</v>
      </c>
      <c r="C7" s="25"/>
      <c r="D7" s="26"/>
      <c r="E7" s="27"/>
      <c r="F7" s="28"/>
      <c r="G7" s="29"/>
      <c r="H7" s="6"/>
      <c r="I7" s="5"/>
      <c r="K7">
        <f>K6*1.35</f>
        <v>1030.05</v>
      </c>
      <c r="M7" s="30"/>
      <c r="N7" s="12"/>
      <c r="O7" s="12"/>
      <c r="P7" s="12"/>
      <c r="Q7" s="12"/>
    </row>
    <row r="8" spans="1:17" ht="16.5" x14ac:dyDescent="0.3">
      <c r="A8" s="13" t="s">
        <v>5</v>
      </c>
      <c r="B8" s="24">
        <f>B9-B7</f>
        <v>60</v>
      </c>
      <c r="C8" s="25"/>
      <c r="D8" s="26"/>
      <c r="E8" s="31"/>
      <c r="F8" s="31"/>
      <c r="G8" s="29"/>
      <c r="H8" s="6"/>
      <c r="I8" s="6"/>
      <c r="M8" s="30"/>
      <c r="N8" s="12"/>
      <c r="O8" s="12"/>
      <c r="P8" s="12"/>
      <c r="Q8" s="12"/>
    </row>
    <row r="9" spans="1:17" ht="16.5" x14ac:dyDescent="0.3">
      <c r="A9" s="13" t="s">
        <v>6</v>
      </c>
      <c r="B9" s="24">
        <v>60</v>
      </c>
      <c r="C9" s="25"/>
      <c r="D9" s="26"/>
      <c r="E9" s="31"/>
      <c r="F9" s="31"/>
      <c r="G9" s="32"/>
      <c r="H9" s="5"/>
      <c r="I9" s="5"/>
      <c r="J9" s="33"/>
      <c r="M9" s="30"/>
      <c r="N9" s="12"/>
      <c r="O9" s="12"/>
      <c r="P9" s="12"/>
      <c r="Q9" s="12"/>
    </row>
    <row r="10" spans="1:17" ht="33" x14ac:dyDescent="0.3">
      <c r="A10" s="18" t="s">
        <v>7</v>
      </c>
      <c r="B10" s="24">
        <f>90*B7/B9</f>
        <v>0</v>
      </c>
      <c r="C10" s="25"/>
      <c r="D10" s="26"/>
      <c r="E10" s="31"/>
      <c r="F10" s="31"/>
      <c r="G10" s="32"/>
      <c r="H10" s="12"/>
      <c r="I10" s="12"/>
      <c r="J10" s="33"/>
      <c r="K10" s="33"/>
      <c r="L10" s="11"/>
      <c r="M10" s="30"/>
      <c r="N10" s="12"/>
      <c r="O10" s="12"/>
      <c r="P10" s="12"/>
      <c r="Q10" s="12"/>
    </row>
    <row r="11" spans="1:17" ht="16.5" x14ac:dyDescent="0.3">
      <c r="A11" s="13"/>
      <c r="B11" s="34">
        <f>B10%</f>
        <v>0</v>
      </c>
      <c r="C11" s="35"/>
      <c r="D11" s="36"/>
      <c r="E11" s="31"/>
      <c r="F11" s="31"/>
      <c r="G11" s="32"/>
      <c r="H11" s="12"/>
      <c r="I11" s="12"/>
      <c r="J11" s="33"/>
      <c r="K11" s="33"/>
      <c r="L11" s="11"/>
      <c r="M11" s="37"/>
      <c r="N11" s="12"/>
      <c r="O11" s="12"/>
      <c r="P11" s="12"/>
      <c r="Q11" s="12"/>
    </row>
    <row r="12" spans="1:17" ht="16.5" x14ac:dyDescent="0.3">
      <c r="A12" s="13" t="s">
        <v>8</v>
      </c>
      <c r="B12" s="10">
        <f>B6*B11</f>
        <v>0</v>
      </c>
      <c r="C12" s="38"/>
      <c r="D12" s="39"/>
      <c r="E12" s="31"/>
      <c r="F12" s="31"/>
      <c r="G12" s="32"/>
      <c r="H12" s="12"/>
      <c r="I12" s="12"/>
      <c r="J12" s="33"/>
      <c r="K12" s="33"/>
      <c r="L12" s="11"/>
      <c r="M12" s="22"/>
      <c r="N12" s="12"/>
      <c r="O12" s="12"/>
      <c r="P12" s="12"/>
      <c r="Q12" s="12"/>
    </row>
    <row r="13" spans="1:17" ht="16.5" x14ac:dyDescent="0.3">
      <c r="A13" s="13" t="s">
        <v>9</v>
      </c>
      <c r="B13" s="10">
        <f>B6-B12</f>
        <v>2600</v>
      </c>
      <c r="C13" s="38"/>
      <c r="D13" s="39"/>
      <c r="E13" s="31"/>
      <c r="F13" s="31"/>
      <c r="G13" s="32"/>
      <c r="H13" s="51"/>
      <c r="I13" s="12"/>
      <c r="J13" s="33"/>
      <c r="K13" s="33"/>
      <c r="L13" s="11"/>
      <c r="M13" s="22"/>
      <c r="N13" s="12"/>
      <c r="O13" s="12"/>
      <c r="P13" s="12"/>
      <c r="Q13" s="12"/>
    </row>
    <row r="14" spans="1:17" ht="16.5" x14ac:dyDescent="0.3">
      <c r="A14" s="13" t="s">
        <v>2</v>
      </c>
      <c r="B14" s="10">
        <f>B5</f>
        <v>4400</v>
      </c>
      <c r="C14" s="15"/>
      <c r="D14" s="6"/>
      <c r="E14" s="3"/>
      <c r="G14" s="32"/>
      <c r="H14" s="12"/>
      <c r="I14" s="12"/>
      <c r="J14" s="33"/>
      <c r="K14" s="33"/>
      <c r="L14" s="11"/>
      <c r="M14" s="22"/>
      <c r="N14" s="12"/>
      <c r="O14" s="12"/>
      <c r="P14" s="12"/>
      <c r="Q14" s="12"/>
    </row>
    <row r="15" spans="1:17" ht="16.5" x14ac:dyDescent="0.3">
      <c r="A15" s="13" t="s">
        <v>10</v>
      </c>
      <c r="B15" s="10">
        <f>B14+B13</f>
        <v>7000</v>
      </c>
      <c r="C15" s="15"/>
      <c r="D15" s="6"/>
      <c r="E15" s="3" t="s">
        <v>24</v>
      </c>
      <c r="G15" s="32"/>
      <c r="H15" s="33"/>
      <c r="I15" s="33"/>
      <c r="J15" s="33"/>
      <c r="K15" s="33"/>
      <c r="L15" s="11"/>
      <c r="M15" s="17"/>
    </row>
    <row r="16" spans="1:17" ht="16.5" x14ac:dyDescent="0.3">
      <c r="A16" s="13" t="s">
        <v>21</v>
      </c>
      <c r="B16" s="40">
        <v>347</v>
      </c>
      <c r="C16" s="41"/>
      <c r="D16" s="5"/>
      <c r="E16" s="29"/>
      <c r="F16" s="29"/>
      <c r="G16" s="29"/>
      <c r="H16" s="3"/>
      <c r="J16" s="3"/>
      <c r="M16" s="42"/>
    </row>
    <row r="17" spans="1:14" ht="16.5" x14ac:dyDescent="0.3">
      <c r="A17" s="13" t="s">
        <v>11</v>
      </c>
      <c r="B17" s="43">
        <f>B15*B16</f>
        <v>2429000</v>
      </c>
      <c r="C17" s="43"/>
      <c r="D17" s="6"/>
      <c r="E17" s="29"/>
      <c r="F17" s="52"/>
      <c r="G17" s="29"/>
      <c r="H17" s="3"/>
      <c r="M17" s="29"/>
      <c r="N17" s="3"/>
    </row>
    <row r="18" spans="1:14" ht="16.5" x14ac:dyDescent="0.3">
      <c r="A18" s="13" t="s">
        <v>26</v>
      </c>
      <c r="B18" s="43">
        <f>B17*0.85</f>
        <v>2064650</v>
      </c>
      <c r="C18" s="43"/>
      <c r="D18" s="6"/>
      <c r="E18" s="29"/>
      <c r="F18" s="52"/>
      <c r="G18" s="29"/>
      <c r="H18" s="3"/>
      <c r="M18" s="29"/>
      <c r="N18" s="3"/>
    </row>
    <row r="19" spans="1:14" ht="16.5" x14ac:dyDescent="0.3">
      <c r="A19" s="13" t="s">
        <v>27</v>
      </c>
      <c r="B19" s="43">
        <f>B17*0.7</f>
        <v>1700300</v>
      </c>
      <c r="C19" s="43"/>
      <c r="D19" s="6"/>
      <c r="E19" s="29"/>
      <c r="F19" s="52"/>
      <c r="G19" s="29"/>
      <c r="H19" s="3"/>
      <c r="M19" s="29"/>
      <c r="N19" s="3"/>
    </row>
    <row r="20" spans="1:14" ht="16.5" x14ac:dyDescent="0.3">
      <c r="A20" s="13" t="s">
        <v>12</v>
      </c>
      <c r="B20" s="44">
        <f>382*B4</f>
        <v>993200</v>
      </c>
      <c r="C20" s="15"/>
      <c r="D20" s="6"/>
      <c r="E20" s="3"/>
      <c r="F20" s="29"/>
      <c r="H20" s="42"/>
    </row>
    <row r="21" spans="1:14" ht="16.5" x14ac:dyDescent="0.3">
      <c r="A21" s="24" t="s">
        <v>16</v>
      </c>
      <c r="B21" s="44">
        <f>B17*0.03/12</f>
        <v>6072.5</v>
      </c>
      <c r="C21" s="45"/>
      <c r="D21" s="6"/>
      <c r="E21" s="3"/>
      <c r="F21" s="29"/>
      <c r="G21" s="3"/>
    </row>
    <row r="22" spans="1:14" x14ac:dyDescent="0.25">
      <c r="B22" s="46"/>
    </row>
    <row r="23" spans="1:14" x14ac:dyDescent="0.25">
      <c r="B23" s="46"/>
      <c r="E23" s="3"/>
    </row>
    <row r="25" spans="1:14" x14ac:dyDescent="0.25">
      <c r="C25" t="s">
        <v>14</v>
      </c>
      <c r="E25" s="3"/>
    </row>
    <row r="26" spans="1:14" x14ac:dyDescent="0.25">
      <c r="B26" s="47" t="s">
        <v>15</v>
      </c>
      <c r="C26" s="5" t="s">
        <v>20</v>
      </c>
      <c r="D26" s="5" t="s">
        <v>25</v>
      </c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47">
        <v>379</v>
      </c>
      <c r="C27" s="5"/>
      <c r="D27" s="5"/>
      <c r="E27" s="5">
        <v>2800000</v>
      </c>
      <c r="F27" s="6">
        <f t="shared" ref="F27:F33" si="0">E27/B27</f>
        <v>7387.8627968337732</v>
      </c>
      <c r="G27" s="6" t="e">
        <f>E27/C27</f>
        <v>#DIV/0!</v>
      </c>
      <c r="H27" s="6" t="e">
        <f>E27/#REF!</f>
        <v>#REF!</v>
      </c>
      <c r="I27" s="5">
        <f>C27/B27</f>
        <v>0</v>
      </c>
      <c r="J27" s="9"/>
    </row>
    <row r="28" spans="1:14" ht="17.25" x14ac:dyDescent="0.3">
      <c r="B28" s="47">
        <v>375</v>
      </c>
      <c r="C28" s="5"/>
      <c r="D28" s="5"/>
      <c r="E28" s="5">
        <v>2900000</v>
      </c>
      <c r="F28" s="6">
        <f t="shared" si="0"/>
        <v>7733.333333333333</v>
      </c>
      <c r="G28" s="6" t="e">
        <f>E28/C28</f>
        <v>#DIV/0!</v>
      </c>
      <c r="H28" s="6" t="e">
        <f>E28/D28</f>
        <v>#DIV/0!</v>
      </c>
      <c r="I28" s="5">
        <f>C28/B28</f>
        <v>0</v>
      </c>
      <c r="J28" s="9"/>
    </row>
    <row r="29" spans="1:14" x14ac:dyDescent="0.25">
      <c r="B29" s="47">
        <v>380</v>
      </c>
      <c r="C29" s="5"/>
      <c r="D29" s="5"/>
      <c r="E29" s="6">
        <v>3000000</v>
      </c>
      <c r="F29" s="6">
        <f t="shared" si="0"/>
        <v>7894.7368421052633</v>
      </c>
      <c r="G29" s="6" t="e">
        <f t="shared" ref="G29:G33" si="1">E29/C29</f>
        <v>#DIV/0!</v>
      </c>
      <c r="H29" s="6" t="e">
        <f>E29/#REF!</f>
        <v>#REF!</v>
      </c>
      <c r="I29" s="5"/>
    </row>
    <row r="30" spans="1:14" x14ac:dyDescent="0.25">
      <c r="B30" s="47">
        <v>260</v>
      </c>
      <c r="C30" s="5"/>
      <c r="D30" s="5"/>
      <c r="E30" s="6">
        <v>2600000</v>
      </c>
      <c r="F30" s="6">
        <f t="shared" si="0"/>
        <v>10000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47">
        <v>389</v>
      </c>
      <c r="C31" s="5"/>
      <c r="D31" s="5"/>
      <c r="E31" s="6">
        <v>2775000</v>
      </c>
      <c r="F31" s="6">
        <f t="shared" si="0"/>
        <v>7133.6760925449871</v>
      </c>
      <c r="G31" s="6" t="e">
        <f t="shared" si="1"/>
        <v>#DIV/0!</v>
      </c>
      <c r="H31" s="6" t="e">
        <f>E31/#REF!</f>
        <v>#REF!</v>
      </c>
      <c r="I31" s="5">
        <f>C31/B31</f>
        <v>0</v>
      </c>
    </row>
    <row r="32" spans="1:14" x14ac:dyDescent="0.25">
      <c r="B32" s="47"/>
      <c r="C32" s="5"/>
      <c r="D32" s="5"/>
      <c r="E32" s="6"/>
      <c r="F32" s="6" t="e">
        <f t="shared" si="0"/>
        <v>#DIV/0!</v>
      </c>
      <c r="G32" s="6" t="e">
        <f t="shared" si="1"/>
        <v>#DIV/0!</v>
      </c>
      <c r="H32" s="6" t="e">
        <f>E32/#REF!</f>
        <v>#REF!</v>
      </c>
      <c r="I32" s="5" t="e">
        <f>#REF!/B32</f>
        <v>#REF!</v>
      </c>
    </row>
    <row r="33" spans="1:9" x14ac:dyDescent="0.25">
      <c r="B33" s="47"/>
      <c r="C33" s="5"/>
      <c r="D33" s="5"/>
      <c r="E33" s="5"/>
      <c r="F33" s="6" t="e">
        <f t="shared" si="0"/>
        <v>#DIV/0!</v>
      </c>
      <c r="G33" s="6" t="e">
        <f t="shared" si="1"/>
        <v>#DIV/0!</v>
      </c>
      <c r="H33" s="6" t="e">
        <f>E33/#REF!</f>
        <v>#REF!</v>
      </c>
      <c r="I33" s="5"/>
    </row>
    <row r="35" spans="1:9" x14ac:dyDescent="0.25">
      <c r="A35">
        <f>34.87*10.764</f>
        <v>375.34067999999996</v>
      </c>
      <c r="B35" s="47">
        <v>2367350</v>
      </c>
      <c r="C35" s="5">
        <f t="shared" ref="C35:C41" si="2">B35/A35</f>
        <v>6307.2033652200989</v>
      </c>
      <c r="D35" s="5">
        <v>165750</v>
      </c>
      <c r="E35" s="5">
        <v>23700</v>
      </c>
      <c r="F35" s="5">
        <f>E35+D35+B35</f>
        <v>2556800</v>
      </c>
      <c r="G35" s="5">
        <f>F35/A35</f>
        <v>6811.9448177053455</v>
      </c>
      <c r="H35" s="3"/>
    </row>
    <row r="36" spans="1:9" x14ac:dyDescent="0.25">
      <c r="A36">
        <f>34.98*10.764</f>
        <v>376.52471999999995</v>
      </c>
      <c r="B36" s="5">
        <v>2550000</v>
      </c>
      <c r="C36" s="5">
        <f t="shared" si="2"/>
        <v>6772.4637043751081</v>
      </c>
      <c r="D36" s="5">
        <v>178500</v>
      </c>
      <c r="E36" s="5">
        <v>25500</v>
      </c>
      <c r="F36" s="5">
        <f>E36+D36+B36</f>
        <v>2754000</v>
      </c>
      <c r="G36" s="5">
        <f>F36/A36</f>
        <v>7314.2608007251165</v>
      </c>
      <c r="H36" s="3">
        <f>A36/1.1</f>
        <v>342.29519999999991</v>
      </c>
    </row>
    <row r="37" spans="1:9" x14ac:dyDescent="0.25">
      <c r="A37">
        <f>34.98*10.764</f>
        <v>376.52471999999995</v>
      </c>
      <c r="B37" s="5">
        <v>2386000</v>
      </c>
      <c r="C37" s="5">
        <f t="shared" si="2"/>
        <v>6336.9013327996108</v>
      </c>
      <c r="D37" s="5">
        <v>167100</v>
      </c>
      <c r="E37" s="5">
        <v>23900</v>
      </c>
      <c r="F37" s="5">
        <f>E37+D37+B37</f>
        <v>2577000</v>
      </c>
      <c r="G37" s="5">
        <f>F37/A37</f>
        <v>6844.1721435979034</v>
      </c>
    </row>
    <row r="38" spans="1:9" ht="15.75" x14ac:dyDescent="0.25">
      <c r="A38" s="48">
        <f>35*10.764</f>
        <v>376.73999999999995</v>
      </c>
      <c r="B38" s="5">
        <v>2950000</v>
      </c>
      <c r="C38" s="5">
        <f t="shared" si="2"/>
        <v>7830.3339172904398</v>
      </c>
      <c r="D38" s="5">
        <v>430680</v>
      </c>
      <c r="E38" s="5">
        <v>30000</v>
      </c>
      <c r="F38" s="5">
        <f>E38+D38+B38</f>
        <v>3410680</v>
      </c>
      <c r="G38" s="5">
        <f>F38/A38</f>
        <v>9053.1400966183592</v>
      </c>
    </row>
    <row r="39" spans="1:9" ht="15.75" x14ac:dyDescent="0.25">
      <c r="A39" s="48"/>
      <c r="B39" s="5"/>
      <c r="C39" s="5" t="e">
        <f t="shared" si="2"/>
        <v>#DIV/0!</v>
      </c>
      <c r="D39" s="5"/>
      <c r="E39" s="5"/>
      <c r="F39" s="5"/>
      <c r="G39" s="5"/>
    </row>
    <row r="40" spans="1:9" ht="15.75" x14ac:dyDescent="0.25">
      <c r="A40" s="48"/>
      <c r="B40" s="5"/>
      <c r="C40" s="5" t="e">
        <f t="shared" si="2"/>
        <v>#DIV/0!</v>
      </c>
      <c r="D40" s="5">
        <v>318570</v>
      </c>
      <c r="E40" s="5">
        <v>30000</v>
      </c>
      <c r="F40" s="5">
        <f>E40+D40+B40</f>
        <v>348570</v>
      </c>
      <c r="G40" s="5" t="e">
        <f>F40/A40</f>
        <v>#DIV/0!</v>
      </c>
    </row>
    <row r="41" spans="1:9" ht="15.75" x14ac:dyDescent="0.25">
      <c r="A41" s="11"/>
      <c r="B41" s="47"/>
      <c r="C41" s="5" t="e">
        <f t="shared" si="2"/>
        <v>#DIV/0!</v>
      </c>
      <c r="D41" s="5"/>
      <c r="E41" s="5">
        <v>30000</v>
      </c>
      <c r="F41" s="5">
        <f>E41+D41+B41</f>
        <v>30000</v>
      </c>
      <c r="G41" s="5" t="e">
        <f>F41/A41</f>
        <v>#DIV/0!</v>
      </c>
    </row>
    <row r="42" spans="1:9" ht="15.75" x14ac:dyDescent="0.25">
      <c r="A42" s="11"/>
    </row>
    <row r="43" spans="1:9" ht="15.75" x14ac:dyDescent="0.25">
      <c r="A43" s="11"/>
    </row>
    <row r="44" spans="1:9" ht="15.75" x14ac:dyDescent="0.25">
      <c r="A44" s="11"/>
    </row>
    <row r="64" spans="3:5" x14ac:dyDescent="0.25">
      <c r="C64" s="3"/>
      <c r="D64" s="3"/>
      <c r="E64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2024-03-29T13:07:55Z</dcterms:modified>
</cp:coreProperties>
</file>