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Vinaya Hemant Shetty\"/>
    </mc:Choice>
  </mc:AlternateContent>
  <xr:revisionPtr revIDLastSave="0" documentId="13_ncr:1_{640FDB06-7208-4B92-A5CC-D7BCEB9407E4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28" i="4" l="1"/>
  <c r="Q27" i="4"/>
  <c r="R25" i="4"/>
  <c r="I22" i="4" l="1"/>
  <c r="I31" i="4"/>
  <c r="N20" i="4"/>
  <c r="J20" i="4"/>
  <c r="Q12" i="4" l="1"/>
  <c r="P12" i="4"/>
  <c r="P11" i="4"/>
  <c r="Q11" i="4" s="1"/>
  <c r="Q10" i="4"/>
  <c r="P10" i="4"/>
  <c r="P9" i="4"/>
  <c r="Q9" i="4" s="1"/>
  <c r="Q8" i="4"/>
  <c r="P8" i="4"/>
  <c r="P7" i="4"/>
  <c r="P6" i="4"/>
  <c r="P5" i="4"/>
  <c r="P4" i="4"/>
  <c r="P3" i="4"/>
  <c r="Q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<sst xmlns="http://schemas.openxmlformats.org/spreadsheetml/2006/main" count="31" uniqueCount="28">
  <si>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</si>
  <si>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</si>
  <si>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</si>
  <si>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</si>
  <si>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</si>
  <si>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</si>
  <si>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</si>
  <si>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</si>
  <si>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</si>
  <si>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</si>
  <si>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</si>
  <si>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</si>
  <si>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</si>
  <si>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Residential Flat No. 502, 5th Floor, Fressia Heights CHSL, Off Link ROad, Anand Nagar, Dahisar East, Mumbai</t>
  </si>
  <si>
    <t>OC - 2015</t>
  </si>
  <si>
    <t>ca - soc</t>
  </si>
  <si>
    <t>rate on ca</t>
  </si>
  <si>
    <t>fmv</t>
  </si>
  <si>
    <t>agreemetn - 19.06.2017</t>
  </si>
  <si>
    <t>av</t>
  </si>
  <si>
    <t>sd</t>
  </si>
  <si>
    <t>rd</t>
  </si>
  <si>
    <t>bv</t>
  </si>
  <si>
    <t>06.01.24</t>
  </si>
  <si>
    <t>14.02.24</t>
  </si>
  <si>
    <t>mca</t>
  </si>
  <si>
    <t>20000 to 22000 on ca</t>
  </si>
  <si>
    <t xml:space="preserve">bua - agreement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</si>
</sst>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3"/>
      <color rgb="FF88828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0" fontId="4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26</xdr:col>
      <xdr:colOff>2127</xdr:colOff>
      <xdr:row>38</xdr:row>
      <xdr:rowOff>77157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4912863-C150-4340-BCDC-7D465414A1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5242127" cy="685895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18</xdr:col>
      <xdr:colOff>58604</xdr:colOff>
      <xdr:row>52</xdr:row>
      <xdr:rowOff>1223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D12AE8-8F31-4262-9DCC-8732383C49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0421804" cy="876422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16</xdr:col>
      <xdr:colOff>477678</xdr:colOff>
      <xdr:row>48</xdr:row>
      <xdr:rowOff>48881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FE35D71-480F-4DD5-8FF1-D2706B67E9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0231278" cy="900238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26</xdr:col>
      <xdr:colOff>145022</xdr:colOff>
      <xdr:row>39</xdr:row>
      <xdr:rowOff>143859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CFA4BEC-C705-4059-9A04-3C02530482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5385022" cy="704948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607314</xdr:colOff>
      <xdr:row>60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2618F5C-F84D-4B27-9931-A0457D1096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5CCF080-C489-471B-BED0-426F7A52CC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H21" sqref="H2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575</v>
      </c>
      <c r="C2" s="4">
        <f>B2*1.2</f>
        <v>690</v>
      </c>
      <c r="D2" s="4">
        <f t="shared" ref="D2:D13" si="2">C2*1.2</f>
        <v>828</v>
      </c>
      <c r="E2" s="5">
        <f t="shared" ref="E2:E13" si="3">R2</f>
        <v>8280000</v>
      </c>
      <c r="F2" s="10">
        <f t="shared" ref="F2:F13" si="4">ROUND((E2/B2),0)</f>
        <v>14400</v>
      </c>
      <c r="G2" s="10">
        <f t="shared" ref="G2:G13" si="5">ROUND((E2/C2),0)</f>
        <v>12000</v>
      </c>
      <c r="H2" s="10">
        <f t="shared" ref="H2:H13" si="6">ROUND((E2/D2),0)</f>
        <v>10000</v>
      </c>
      <c r="I2" s="4" t="e">
        <f>#REF!</f>
        <v>#REF!</v>
      </c>
      <c r="J2" s="4">
        <f t="shared" ref="J2:J13" si="7">S2</f>
        <v>0</v>
      </c>
      <c r="O2">
        <v>0</v>
      </c>
      <c r="P2">
        <v>690</v>
      </c>
      <c r="Q2">
        <f t="shared" ref="Q2:Q12" si="8">P2/1.2</f>
        <v>575</v>
      </c>
      <c r="R2" s="2">
        <v>8280000</v>
      </c>
      <c r="S2" s="8"/>
      <c r="T2" s="8"/>
    </row>
    <row r="3" spans="1:20" x14ac:dyDescent="0.25">
      <c r="A3" s="4">
        <f t="shared" si="0"/>
        <v>0</v>
      </c>
      <c r="B3" s="4">
        <f t="shared" si="1"/>
        <v>300</v>
      </c>
      <c r="C3" s="4">
        <f t="shared" ref="C3:C15" si="9">B3*1.2</f>
        <v>360</v>
      </c>
      <c r="D3" s="4">
        <f t="shared" si="2"/>
        <v>432</v>
      </c>
      <c r="E3" s="5">
        <f t="shared" si="3"/>
        <v>6600000</v>
      </c>
      <c r="F3" s="15">
        <f t="shared" si="4"/>
        <v>22000</v>
      </c>
      <c r="G3" s="10">
        <f t="shared" si="5"/>
        <v>18333</v>
      </c>
      <c r="H3" s="10">
        <f t="shared" si="6"/>
        <v>15278</v>
      </c>
      <c r="I3" s="4" t="e">
        <f>#REF!</f>
        <v>#REF!</v>
      </c>
      <c r="J3" s="4">
        <f t="shared" si="7"/>
        <v>0</v>
      </c>
      <c r="O3">
        <v>0</v>
      </c>
      <c r="P3">
        <f t="shared" ref="P3:P12" si="10">O3/1.2</f>
        <v>0</v>
      </c>
      <c r="Q3">
        <v>300</v>
      </c>
      <c r="R3" s="2">
        <v>6600000</v>
      </c>
      <c r="S3" s="8"/>
      <c r="T3" s="8"/>
    </row>
    <row r="4" spans="1:20" x14ac:dyDescent="0.25">
      <c r="A4" s="4">
        <f t="shared" si="0"/>
        <v>0</v>
      </c>
      <c r="B4" s="4">
        <f t="shared" si="1"/>
        <v>460</v>
      </c>
      <c r="C4" s="4">
        <f t="shared" si="9"/>
        <v>552</v>
      </c>
      <c r="D4" s="4">
        <f t="shared" si="2"/>
        <v>662.4</v>
      </c>
      <c r="E4" s="5">
        <f t="shared" si="3"/>
        <v>9000000</v>
      </c>
      <c r="F4" s="10">
        <f t="shared" si="4"/>
        <v>19565</v>
      </c>
      <c r="G4" s="10">
        <f t="shared" si="5"/>
        <v>16304</v>
      </c>
      <c r="H4" s="10">
        <f t="shared" si="6"/>
        <v>13587</v>
      </c>
      <c r="I4" s="10" t="e">
        <f>#REF!</f>
        <v>#REF!</v>
      </c>
      <c r="J4" s="10">
        <f t="shared" si="7"/>
        <v>0</v>
      </c>
      <c r="O4">
        <v>0</v>
      </c>
      <c r="P4">
        <f t="shared" si="10"/>
        <v>0</v>
      </c>
      <c r="Q4">
        <v>460</v>
      </c>
      <c r="R4" s="2">
        <v>9000000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300</v>
      </c>
      <c r="C5" s="4">
        <f t="shared" si="9"/>
        <v>360</v>
      </c>
      <c r="D5" s="4">
        <f t="shared" si="2"/>
        <v>432</v>
      </c>
      <c r="E5" s="5">
        <f t="shared" si="3"/>
        <v>7000000</v>
      </c>
      <c r="F5" s="15">
        <f t="shared" si="4"/>
        <v>23333</v>
      </c>
      <c r="G5" s="10">
        <f t="shared" si="5"/>
        <v>19444</v>
      </c>
      <c r="H5" s="10">
        <f t="shared" si="6"/>
        <v>16204</v>
      </c>
      <c r="I5" s="10" t="e">
        <f>#REF!</f>
        <v>#REF!</v>
      </c>
      <c r="J5" s="10">
        <f t="shared" si="7"/>
        <v>0</v>
      </c>
      <c r="O5">
        <v>0</v>
      </c>
      <c r="P5">
        <f t="shared" si="10"/>
        <v>0</v>
      </c>
      <c r="Q5">
        <v>300</v>
      </c>
      <c r="R5" s="2">
        <v>7000000</v>
      </c>
      <c r="S5" s="8"/>
      <c r="T5" s="8"/>
    </row>
    <row r="6" spans="1:20" x14ac:dyDescent="0.25">
      <c r="A6" s="4">
        <f t="shared" si="0"/>
        <v>0</v>
      </c>
      <c r="B6" s="4">
        <f t="shared" si="1"/>
        <v>454</v>
      </c>
      <c r="C6" s="4">
        <f t="shared" si="9"/>
        <v>544.79999999999995</v>
      </c>
      <c r="D6" s="4">
        <f t="shared" si="2"/>
        <v>653.75999999999988</v>
      </c>
      <c r="E6" s="5">
        <f t="shared" si="3"/>
        <v>9000000</v>
      </c>
      <c r="F6" s="15">
        <f t="shared" si="4"/>
        <v>19824</v>
      </c>
      <c r="G6" s="10">
        <f t="shared" si="5"/>
        <v>16520</v>
      </c>
      <c r="H6" s="10">
        <f t="shared" si="6"/>
        <v>13767</v>
      </c>
      <c r="I6" s="10" t="e">
        <f>#REF!</f>
        <v>#REF!</v>
      </c>
      <c r="J6" s="10" t="e">
        <f>#REF!</f>
        <v>#REF!</v>
      </c>
      <c r="O6">
        <v>0</v>
      </c>
      <c r="P6">
        <f t="shared" si="10"/>
        <v>0</v>
      </c>
      <c r="Q6">
        <v>454</v>
      </c>
      <c r="R6" s="2">
        <v>9000000</v>
      </c>
      <c r="S6" s="8" t="s">
        <v>23</v>
      </c>
      <c r="T6" s="8"/>
    </row>
    <row r="7" spans="1:20" x14ac:dyDescent="0.25">
      <c r="A7" s="4">
        <f t="shared" si="0"/>
        <v>0</v>
      </c>
      <c r="B7" s="4">
        <f t="shared" si="1"/>
        <v>650</v>
      </c>
      <c r="C7" s="4">
        <f t="shared" si="9"/>
        <v>780</v>
      </c>
      <c r="D7" s="4">
        <f t="shared" si="2"/>
        <v>936</v>
      </c>
      <c r="E7" s="5">
        <f t="shared" si="3"/>
        <v>11000000</v>
      </c>
      <c r="F7" s="10">
        <f t="shared" si="4"/>
        <v>16923</v>
      </c>
      <c r="G7" s="10">
        <f t="shared" si="5"/>
        <v>14103</v>
      </c>
      <c r="H7" s="10">
        <f t="shared" si="6"/>
        <v>11752</v>
      </c>
      <c r="I7" s="10" t="e">
        <f>#REF!</f>
        <v>#REF!</v>
      </c>
      <c r="J7" s="10" t="str">
        <f>S6</f>
        <v>06.01.24</v>
      </c>
      <c r="O7">
        <v>0</v>
      </c>
      <c r="P7">
        <f t="shared" si="10"/>
        <v>0</v>
      </c>
      <c r="Q7">
        <v>650</v>
      </c>
      <c r="R7" s="2">
        <v>11000000</v>
      </c>
      <c r="S7" s="8" t="s">
        <v>24</v>
      </c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10" t="e">
        <f>#REF!</f>
        <v>#REF!</v>
      </c>
      <c r="J8" s="10" t="str">
        <f>S7</f>
        <v>14.02.24</v>
      </c>
      <c r="O8">
        <v>0</v>
      </c>
      <c r="P8">
        <f t="shared" si="10"/>
        <v>0</v>
      </c>
      <c r="Q8">
        <f t="shared" si="8"/>
        <v>0</v>
      </c>
      <c r="R8" s="2">
        <v>0</v>
      </c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10" t="e">
        <f>#REF!</f>
        <v>#REF!</v>
      </c>
      <c r="J9" s="10">
        <f t="shared" si="7"/>
        <v>0</v>
      </c>
      <c r="O9">
        <v>0</v>
      </c>
      <c r="P9">
        <f t="shared" si="10"/>
        <v>0</v>
      </c>
      <c r="Q9">
        <f t="shared" si="8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10" t="e">
        <f>#REF!</f>
        <v>#REF!</v>
      </c>
      <c r="J10" s="10">
        <f t="shared" si="7"/>
        <v>0</v>
      </c>
      <c r="O10">
        <v>0</v>
      </c>
      <c r="P10">
        <f t="shared" si="10"/>
        <v>0</v>
      </c>
      <c r="Q10">
        <f t="shared" si="8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10" t="e">
        <f>#REF!</f>
        <v>#REF!</v>
      </c>
      <c r="J11" s="10">
        <f t="shared" si="7"/>
        <v>0</v>
      </c>
      <c r="O11">
        <v>0</v>
      </c>
      <c r="P11">
        <f t="shared" si="10"/>
        <v>0</v>
      </c>
      <c r="Q11">
        <f t="shared" si="8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10" t="e">
        <f>#REF!</f>
        <v>#REF!</v>
      </c>
      <c r="J12" s="10">
        <f t="shared" si="7"/>
        <v>0</v>
      </c>
      <c r="O12">
        <v>0</v>
      </c>
      <c r="P12">
        <f t="shared" si="10"/>
        <v>0</v>
      </c>
      <c r="Q12">
        <f t="shared" si="8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10" t="e">
        <f>#REF!</f>
        <v>#REF!</v>
      </c>
      <c r="J13" s="10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10" t="e">
        <f t="shared" ref="H14:H15" si="17">ROUND((E14/D14),0)</f>
        <v>#DIV/0!</v>
      </c>
      <c r="I14" s="10" t="e">
        <f>#REF!</f>
        <v>#REF!</v>
      </c>
      <c r="J14" s="10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10" t="e">
        <f t="shared" si="16"/>
        <v>#DIV/0!</v>
      </c>
      <c r="H15" s="10" t="e">
        <f t="shared" si="17"/>
        <v>#DIV/0!</v>
      </c>
      <c r="I15" s="10" t="e">
        <f>#REF!</f>
        <v>#REF!</v>
      </c>
      <c r="J15" s="10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6" spans="1:20" x14ac:dyDescent="0.25">
      <c r="F16" s="8"/>
      <c r="G16" s="8"/>
      <c r="H16" s="8"/>
      <c r="I16" s="8"/>
      <c r="J16" s="8"/>
    </row>
    <row r="17" spans="6:24" x14ac:dyDescent="0.25">
      <c r="F17" s="8"/>
      <c r="G17" s="8"/>
      <c r="H17" s="8"/>
      <c r="I17" s="8"/>
      <c r="J17" s="8"/>
    </row>
    <row r="18" spans="6:24" ht="16.5" x14ac:dyDescent="0.25">
      <c r="F18" s="8"/>
      <c r="G18" s="8"/>
      <c r="H18" s="16" t="s">
        <v>13</v>
      </c>
      <c r="I18" s="8"/>
      <c r="J18" s="8"/>
    </row>
    <row r="19" spans="6:24" x14ac:dyDescent="0.25">
      <c r="F19" s="8"/>
      <c r="G19" s="8"/>
      <c r="H19" s="8" t="s">
        <v>15</v>
      </c>
      <c r="I19" s="8">
        <v>454</v>
      </c>
      <c r="J19" s="8"/>
    </row>
    <row r="20" spans="6:24" x14ac:dyDescent="0.25">
      <c r="H20" t="s">
        <v>27</v>
      </c>
      <c r="I20">
        <v>545</v>
      </c>
      <c r="J20">
        <f>50.63*10.764</f>
        <v>544.98131999999998</v>
      </c>
      <c r="N20">
        <f>J20/I19</f>
        <v>1.2003993832599118</v>
      </c>
    </row>
    <row r="21" spans="6:24" x14ac:dyDescent="0.25">
      <c r="H21" t="s">
        <v>16</v>
      </c>
      <c r="I21">
        <v>20500</v>
      </c>
    </row>
    <row r="22" spans="6:24" x14ac:dyDescent="0.25">
      <c r="G22" s="6"/>
      <c r="H22" s="6" t="s">
        <v>17</v>
      </c>
      <c r="I22">
        <f>I21*I19</f>
        <v>9307000</v>
      </c>
    </row>
    <row r="24" spans="6:24" x14ac:dyDescent="0.25">
      <c r="P24" s="11"/>
      <c r="Q24" s="11"/>
      <c r="R24" s="13"/>
      <c r="T24" s="11"/>
      <c r="U24" s="11"/>
      <c r="V24" s="11"/>
      <c r="W24" s="11"/>
      <c r="X24" s="11"/>
    </row>
    <row r="25" spans="6:24" x14ac:dyDescent="0.25">
      <c r="P25" s="11" t="s">
        <v>25</v>
      </c>
      <c r="Q25" s="14">
        <v>439</v>
      </c>
      <c r="R25" s="14">
        <f>I19-Q25</f>
        <v>15</v>
      </c>
      <c r="T25" s="14"/>
      <c r="U25" s="14"/>
      <c r="V25" s="11"/>
      <c r="W25" s="11"/>
      <c r="X25" s="11"/>
    </row>
    <row r="26" spans="6:24" x14ac:dyDescent="0.25">
      <c r="H26" t="s">
        <v>14</v>
      </c>
      <c r="P26" s="11"/>
      <c r="Q26" s="11">
        <v>20800</v>
      </c>
      <c r="R26" s="11"/>
      <c r="T26" s="11"/>
      <c r="U26" s="11"/>
      <c r="V26" s="11"/>
      <c r="W26" s="11"/>
      <c r="X26" s="11"/>
    </row>
    <row r="27" spans="6:24" x14ac:dyDescent="0.25">
      <c r="H27" t="s">
        <v>18</v>
      </c>
      <c r="J27" t="s">
        <v>26</v>
      </c>
      <c r="P27" s="11"/>
      <c r="Q27" s="11">
        <f>Q26*Q25</f>
        <v>9131200</v>
      </c>
      <c r="R27" s="11"/>
      <c r="T27" s="11"/>
      <c r="U27" s="11"/>
      <c r="V27" s="11"/>
      <c r="W27" s="11"/>
      <c r="X27" s="11"/>
    </row>
    <row r="28" spans="6:24" x14ac:dyDescent="0.25">
      <c r="H28" t="s">
        <v>19</v>
      </c>
      <c r="I28">
        <v>6800000</v>
      </c>
      <c r="P28" s="11"/>
      <c r="Q28" s="11">
        <f>Q27/454</f>
        <v>20112.775330396475</v>
      </c>
      <c r="R28" s="12"/>
      <c r="T28" s="12"/>
      <c r="U28" s="12"/>
      <c r="V28" s="11"/>
      <c r="W28" s="11"/>
      <c r="X28" s="11"/>
    </row>
    <row r="29" spans="6:24" x14ac:dyDescent="0.25">
      <c r="H29" t="s">
        <v>20</v>
      </c>
      <c r="I29">
        <v>340000</v>
      </c>
      <c r="P29" s="11"/>
      <c r="Q29" s="11"/>
      <c r="R29" s="11"/>
      <c r="T29" s="11"/>
      <c r="U29" s="11"/>
      <c r="V29" s="11"/>
      <c r="W29" s="11"/>
      <c r="X29" s="11"/>
    </row>
    <row r="30" spans="6:24" x14ac:dyDescent="0.25">
      <c r="H30" t="s">
        <v>21</v>
      </c>
      <c r="I30">
        <v>30000</v>
      </c>
      <c r="P30" s="11"/>
      <c r="Q30" s="11"/>
      <c r="R30" s="11"/>
      <c r="T30" s="11"/>
      <c r="U30" s="11"/>
      <c r="V30" s="11"/>
      <c r="W30" s="11"/>
      <c r="X30" s="11"/>
    </row>
    <row r="31" spans="6:24" x14ac:dyDescent="0.25">
      <c r="H31" t="s">
        <v>22</v>
      </c>
      <c r="I31">
        <f>SUM(I28:I30)</f>
        <v>7170000</v>
      </c>
      <c r="P31" s="11"/>
      <c r="Q31" s="11"/>
      <c r="R31" s="11"/>
      <c r="T31" s="11"/>
      <c r="U31" s="11"/>
      <c r="V31" s="11"/>
      <c r="W31" s="11"/>
      <c r="X31" s="11"/>
    </row>
    <row r="32" spans="6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2024-03-29T06:00:27Z</dcterms:modified>
</cp:coreProperties>
</file>