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ASHOK GOPAL SANSARE - Cosmos\"/>
    </mc:Choice>
  </mc:AlternateContent>
  <xr:revisionPtr revIDLastSave="0" documentId="13_ncr:1_{4856E99A-2FAD-487E-A43E-D92105CDB65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M34" i="21" l="1"/>
  <c r="M33" i="21"/>
  <c r="M32" i="21"/>
  <c r="M34" i="19"/>
  <c r="V49" i="4"/>
  <c r="V47" i="4"/>
  <c r="V43" i="4"/>
  <c r="E45" i="4"/>
  <c r="F40" i="4"/>
  <c r="F45" i="4" s="1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Q8" i="4"/>
  <c r="B8" i="4" s="1"/>
  <c r="C8" i="4" s="1"/>
  <c r="D8" i="4" s="1"/>
  <c r="J8" i="4"/>
  <c r="I8" i="4"/>
  <c r="E8" i="4"/>
  <c r="A8" i="4"/>
  <c r="Q7" i="4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Q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53" i="4" l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<sst xmlns="http://schemas.openxmlformats.org/spreadsheetml/2006/main" count="48" uniqueCount="42">
  <si>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</si>
  <si>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</si>
  <si>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</si>
  <si>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</si>
  <si>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</si>
  <si>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</si>
  <si>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</si>
  <si>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</si>
  <si>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</si>
  <si>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</si>
  <si>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</si>
  <si>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</si>
  <si>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</si>
  <si>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</si>
  <si>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</si>
  <si>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</si>
  <si>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</si>
  <si>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</si>
  <si>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</si>
  <si>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</si>
  <si>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</si>
  <si>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</si>
  <si>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</si>
  <si>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</si>
  <si>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</si>
  <si>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</si>
  <si>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</si>
  <si>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</si>
  <si>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</si>
  <si>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</si>
  <si>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</si>
  <si>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</si>
  <si>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</si>
  <si>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</si>
  <si>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</si>
  <si>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</si>
  <si>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Kandivali (West) Branch ) - ASHOK GOPAL SANSARE</t>
  </si>
  <si>
    <t>Agree  BUA</t>
  </si>
  <si>
    <t>Measured CA</t>
  </si>
  <si>
    <t>Balcony</t>
  </si>
  <si>
    <t>As per Part BCC</t>
  </si>
  <si>
    <t xml:space="preserve">Approx Rate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</si>
</sst>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43" fontId="2" fillId="4" borderId="4" xfId="0" applyNumberFormat="1" applyFont="1" applyFill="1" applyBorder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288257</xdr:colOff>
      <xdr:row>45</xdr:row>
      <xdr:rowOff>144028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4724B8-58A3-484C-9E47-EFE8D5D66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66657" cy="82593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0</xdr:rowOff>
    </xdr:from>
    <xdr:to>
      <xdr:col>31</xdr:col>
      <xdr:colOff>316868</xdr:colOff>
      <xdr:row>30</xdr:row>
      <xdr:rowOff>38903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9B9028-BF4D-49FA-922D-4A088E3F9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0" y="0"/>
          <a:ext cx="18223868" cy="575390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31</xdr:col>
      <xdr:colOff>31125</xdr:colOff>
      <xdr:row>30</xdr:row>
      <xdr:rowOff>57956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6C5182-7746-4389-A5C6-A9A17429D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0"/>
          <a:ext cx="18271500" cy="57729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402573</xdr:colOff>
      <xdr:row>47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53770F-36CE-4370-B1B8-643848E50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0973" cy="7878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373994</xdr:colOff>
      <xdr:row>42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3773D0-A1C5-4EA7-9799-E5C2911AB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52394" cy="7954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249471</xdr:colOff>
      <xdr:row>49</xdr:row>
      <xdr:rowOff>144125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36A370-0EEE-4F2E-B3F4-B19932514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051071" cy="8954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269205</xdr:colOff>
      <xdr:row>49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C91CED-E158-40B9-9BA8-F271ED3F1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947605" cy="8011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564521</xdr:colOff>
      <xdr:row>27</xdr:row>
      <xdr:rowOff>134087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9B2141-8BAA-4E49-8F36-3679E9490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42921" cy="52775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31</xdr:row>
      <xdr:rowOff>77008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9C321F-1F9C-481A-AB52-C870FD71A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579200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574047</xdr:colOff>
      <xdr:row>29</xdr:row>
      <xdr:rowOff>67429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5EEFC4-D540-4980-9186-CCFB92705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52447" cy="540142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574047</xdr:colOff>
      <xdr:row>30</xdr:row>
      <xdr:rowOff>10297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95C4C5-C03C-4433-865C-EEAC19D6E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52447" cy="55347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31" zoomScaleNormal="100" workbookViewId="0">
      <selection activeCell="S52" sqref="S5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52" t="s">
        <v>34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/>
      <c r="T2"/>
    </row>
    <row r="3" spans="1:20" s="50" customFormat="1" x14ac:dyDescent="0.25">
      <c r="A3" s="48">
        <f t="shared" ref="A3:A14" si="0">N3</f>
        <v>0</v>
      </c>
      <c r="B3" s="48">
        <f t="shared" ref="B3:B14" si="1">Q3</f>
        <v>312.5</v>
      </c>
      <c r="C3" s="48">
        <f>B3*1.2</f>
        <v>375</v>
      </c>
      <c r="D3" s="48">
        <f t="shared" ref="D3:D14" si="2">C3*1.2</f>
        <v>450</v>
      </c>
      <c r="E3" s="49">
        <f t="shared" ref="E3:E14" si="3">R3</f>
        <v>1200000</v>
      </c>
      <c r="F3" s="48">
        <f t="shared" ref="F3:F14" si="4">ROUND((E3/B3),0)</f>
        <v>3840</v>
      </c>
      <c r="G3" s="48">
        <f t="shared" ref="G3:G14" si="5">ROUND((E3/C3),0)</f>
        <v>3200</v>
      </c>
      <c r="H3" s="48">
        <f t="shared" ref="H3:H14" si="6">ROUND((E3/D3),0)</f>
        <v>2667</v>
      </c>
      <c r="I3" s="48" t="e">
        <f>#REF!</f>
        <v>#REF!</v>
      </c>
      <c r="J3" s="48">
        <f t="shared" ref="J3:J14" si="7">S3</f>
        <v>0</v>
      </c>
      <c r="O3" s="50">
        <v>0</v>
      </c>
      <c r="P3" s="50">
        <v>375</v>
      </c>
      <c r="Q3" s="50">
        <f t="shared" ref="P3:Q14" si="8">P3/1.2</f>
        <v>312.5</v>
      </c>
      <c r="R3" s="51">
        <v>1200000</v>
      </c>
    </row>
    <row r="4" spans="1:20" x14ac:dyDescent="0.25">
      <c r="A4" s="4">
        <f t="shared" si="0"/>
        <v>0</v>
      </c>
      <c r="B4" s="4">
        <f t="shared" si="1"/>
        <v>357</v>
      </c>
      <c r="C4" s="4">
        <f t="shared" ref="C4:C14" si="9">B4*1.2</f>
        <v>428.4</v>
      </c>
      <c r="D4" s="4">
        <f t="shared" si="2"/>
        <v>514.07999999999993</v>
      </c>
      <c r="E4" s="5">
        <f t="shared" si="3"/>
        <v>2100000</v>
      </c>
      <c r="F4" s="9">
        <f t="shared" si="4"/>
        <v>5882</v>
      </c>
      <c r="G4" s="9">
        <f t="shared" si="5"/>
        <v>4902</v>
      </c>
      <c r="H4" s="9">
        <f t="shared" si="6"/>
        <v>4085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357</v>
      </c>
      <c r="R4" s="2">
        <v>2100000</v>
      </c>
    </row>
    <row r="5" spans="1:20" x14ac:dyDescent="0.25">
      <c r="A5" s="4">
        <f t="shared" si="0"/>
        <v>0</v>
      </c>
      <c r="B5" s="4">
        <f t="shared" si="1"/>
        <v>441.66666666666669</v>
      </c>
      <c r="C5" s="4">
        <f t="shared" si="9"/>
        <v>530</v>
      </c>
      <c r="D5" s="4">
        <f t="shared" si="2"/>
        <v>636</v>
      </c>
      <c r="E5" s="5">
        <f t="shared" si="3"/>
        <v>1550000</v>
      </c>
      <c r="F5" s="4">
        <f t="shared" si="4"/>
        <v>3509</v>
      </c>
      <c r="G5" s="4">
        <f t="shared" si="5"/>
        <v>2925</v>
      </c>
      <c r="H5" s="9">
        <f t="shared" si="6"/>
        <v>2437</v>
      </c>
      <c r="I5" s="4" t="e">
        <f>#REF!</f>
        <v>#REF!</v>
      </c>
      <c r="J5" s="4">
        <f t="shared" si="7"/>
        <v>0</v>
      </c>
      <c r="O5">
        <v>0</v>
      </c>
      <c r="P5">
        <v>530</v>
      </c>
      <c r="Q5">
        <f t="shared" si="8"/>
        <v>441.66666666666669</v>
      </c>
      <c r="R5" s="2">
        <v>1550000</v>
      </c>
    </row>
    <row r="6" spans="1:20" x14ac:dyDescent="0.25">
      <c r="A6" s="4">
        <f t="shared" ref="A6:A11" si="10">N6</f>
        <v>0</v>
      </c>
      <c r="B6" s="4">
        <f t="shared" ref="B6:B11" si="11">Q6</f>
        <v>676</v>
      </c>
      <c r="C6" s="4">
        <f t="shared" ref="C6:C11" si="12">B6*1.2</f>
        <v>811.19999999999993</v>
      </c>
      <c r="D6" s="4">
        <f t="shared" ref="D6:D11" si="13">C6*1.2</f>
        <v>973.43999999999983</v>
      </c>
      <c r="E6" s="5">
        <f t="shared" ref="E6:E11" si="14">R6</f>
        <v>3600000</v>
      </c>
      <c r="F6" s="4">
        <f t="shared" ref="F6:F11" si="15">ROUND((E6/B6),0)</f>
        <v>5325</v>
      </c>
      <c r="G6" s="4">
        <f t="shared" ref="G6:G11" si="16">ROUND((E6/C6),0)</f>
        <v>4438</v>
      </c>
      <c r="H6" s="9">
        <f t="shared" ref="H6:H11" si="17">ROUND((E6/D6),0)</f>
        <v>3698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v>676</v>
      </c>
      <c r="R6" s="2">
        <v>3600000</v>
      </c>
    </row>
    <row r="7" spans="1:20" x14ac:dyDescent="0.25">
      <c r="A7" s="4">
        <f t="shared" ref="A7:A9" si="20">N7</f>
        <v>0</v>
      </c>
      <c r="B7" s="4">
        <f t="shared" ref="B7:B9" si="21">Q7</f>
        <v>562.5</v>
      </c>
      <c r="C7" s="4">
        <f t="shared" ref="C7:C9" si="22">B7*1.2</f>
        <v>675</v>
      </c>
      <c r="D7" s="4">
        <f t="shared" ref="D7:D9" si="23">C7*1.2</f>
        <v>810</v>
      </c>
      <c r="E7" s="5">
        <f t="shared" ref="E7:E9" si="24">R7</f>
        <v>3350000</v>
      </c>
      <c r="F7" s="4">
        <f t="shared" ref="F7:F9" si="25">ROUND((E7/B7),0)</f>
        <v>5956</v>
      </c>
      <c r="G7" s="4">
        <f t="shared" ref="G7:G9" si="26">ROUND((E7/C7),0)</f>
        <v>4963</v>
      </c>
      <c r="H7" s="9">
        <f t="shared" ref="H7:H9" si="27">ROUND((E7/D7),0)</f>
        <v>4136</v>
      </c>
      <c r="I7" s="4" t="e">
        <f>#REF!</f>
        <v>#REF!</v>
      </c>
      <c r="J7" s="4">
        <f t="shared" ref="J7:J9" si="28">S7</f>
        <v>0</v>
      </c>
      <c r="O7">
        <v>0</v>
      </c>
      <c r="P7">
        <v>675</v>
      </c>
      <c r="Q7">
        <f t="shared" ref="Q7:Q9" si="29">P7/1.2</f>
        <v>562.5</v>
      </c>
      <c r="R7" s="2">
        <v>3350000</v>
      </c>
    </row>
    <row r="8" spans="1:20" s="50" customFormat="1" x14ac:dyDescent="0.25">
      <c r="A8" s="48">
        <f t="shared" si="20"/>
        <v>0</v>
      </c>
      <c r="B8" s="48">
        <f t="shared" si="21"/>
        <v>708.33333333333337</v>
      </c>
      <c r="C8" s="48">
        <f t="shared" si="22"/>
        <v>850</v>
      </c>
      <c r="D8" s="48">
        <f t="shared" si="23"/>
        <v>1020</v>
      </c>
      <c r="E8" s="49">
        <f t="shared" si="24"/>
        <v>2530000</v>
      </c>
      <c r="F8" s="48">
        <f t="shared" si="25"/>
        <v>3572</v>
      </c>
      <c r="G8" s="48">
        <f t="shared" si="26"/>
        <v>2976</v>
      </c>
      <c r="H8" s="48">
        <f t="shared" si="27"/>
        <v>2480</v>
      </c>
      <c r="I8" s="48" t="e">
        <f>#REF!</f>
        <v>#REF!</v>
      </c>
      <c r="J8" s="48">
        <f t="shared" si="28"/>
        <v>0</v>
      </c>
      <c r="O8" s="50">
        <v>0</v>
      </c>
      <c r="P8" s="50">
        <v>850</v>
      </c>
      <c r="Q8" s="50">
        <f t="shared" si="29"/>
        <v>708.33333333333337</v>
      </c>
      <c r="R8" s="51">
        <v>2530000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ref="P9" si="30">O9/1.2</f>
        <v>0</v>
      </c>
      <c r="Q9">
        <f t="shared" si="29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10:Q11" si="31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1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52" t="s">
        <v>35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610</v>
      </c>
      <c r="C16" s="4">
        <f>B16*1.2</f>
        <v>732</v>
      </c>
      <c r="D16" s="4">
        <f t="shared" ref="D16:D32" si="34">C16*1.2</f>
        <v>878.4</v>
      </c>
      <c r="E16" s="5">
        <f t="shared" ref="E16:E32" si="35">R16</f>
        <v>2200000</v>
      </c>
      <c r="F16" s="9">
        <f t="shared" ref="F16:F32" si="36">ROUND((E16/B16),0)</f>
        <v>3607</v>
      </c>
      <c r="G16" s="9">
        <f t="shared" ref="G16:G32" si="37">ROUND((E16/C16),0)</f>
        <v>3005</v>
      </c>
      <c r="H16" s="9">
        <f t="shared" ref="H16:H32" si="38">ROUND((E16/D16),0)</f>
        <v>2505</v>
      </c>
      <c r="I16" s="4" t="e">
        <f>#REF!</f>
        <v>#REF!</v>
      </c>
      <c r="J16" s="4">
        <f t="shared" ref="J16:J32" si="39">S16</f>
        <v>0</v>
      </c>
      <c r="O16">
        <v>0</v>
      </c>
      <c r="P16">
        <f t="shared" ref="P16:Q32" si="40">O16/1.2</f>
        <v>0</v>
      </c>
      <c r="Q16">
        <v>610</v>
      </c>
      <c r="R16" s="2">
        <v>2200000</v>
      </c>
    </row>
    <row r="17" spans="1:18" s="50" customFormat="1" ht="14.25" customHeight="1" x14ac:dyDescent="0.25">
      <c r="A17" s="48">
        <f t="shared" si="32"/>
        <v>0</v>
      </c>
      <c r="B17" s="48">
        <f t="shared" si="33"/>
        <v>780</v>
      </c>
      <c r="C17" s="48">
        <f t="shared" ref="C17:C32" si="41">B17*1.2</f>
        <v>936</v>
      </c>
      <c r="D17" s="48">
        <f t="shared" si="34"/>
        <v>1123.2</v>
      </c>
      <c r="E17" s="49">
        <f t="shared" si="35"/>
        <v>3800000</v>
      </c>
      <c r="F17" s="48">
        <f t="shared" si="36"/>
        <v>4872</v>
      </c>
      <c r="G17" s="48">
        <f t="shared" si="37"/>
        <v>4060</v>
      </c>
      <c r="H17" s="48">
        <f t="shared" si="38"/>
        <v>3383</v>
      </c>
      <c r="I17" s="48" t="e">
        <f>#REF!</f>
        <v>#REF!</v>
      </c>
      <c r="J17" s="48">
        <f t="shared" si="39"/>
        <v>0</v>
      </c>
      <c r="O17" s="50">
        <v>0</v>
      </c>
      <c r="P17" s="50">
        <f t="shared" si="40"/>
        <v>0</v>
      </c>
      <c r="Q17" s="50">
        <v>780</v>
      </c>
      <c r="R17" s="51">
        <v>3800000</v>
      </c>
    </row>
    <row r="18" spans="1:18" s="50" customFormat="1" ht="14.25" customHeight="1" x14ac:dyDescent="0.25">
      <c r="A18" s="48">
        <f t="shared" si="32"/>
        <v>0</v>
      </c>
      <c r="B18" s="48">
        <f t="shared" si="33"/>
        <v>525</v>
      </c>
      <c r="C18" s="48">
        <f t="shared" si="41"/>
        <v>630</v>
      </c>
      <c r="D18" s="48">
        <f t="shared" si="34"/>
        <v>756</v>
      </c>
      <c r="E18" s="49">
        <f t="shared" si="35"/>
        <v>2450000</v>
      </c>
      <c r="F18" s="48">
        <f t="shared" si="36"/>
        <v>4667</v>
      </c>
      <c r="G18" s="48">
        <f t="shared" si="37"/>
        <v>3889</v>
      </c>
      <c r="H18" s="48">
        <f t="shared" si="38"/>
        <v>3241</v>
      </c>
      <c r="I18" s="48" t="e">
        <f>#REF!</f>
        <v>#REF!</v>
      </c>
      <c r="J18" s="48">
        <f t="shared" si="39"/>
        <v>0</v>
      </c>
      <c r="O18" s="50">
        <v>0</v>
      </c>
      <c r="P18" s="50">
        <f t="shared" si="40"/>
        <v>0</v>
      </c>
      <c r="Q18" s="50">
        <v>525</v>
      </c>
      <c r="R18" s="51">
        <v>2450000</v>
      </c>
    </row>
    <row r="19" spans="1:18" ht="14.25" customHeight="1" x14ac:dyDescent="0.25">
      <c r="A19" s="4">
        <f t="shared" si="32"/>
        <v>0</v>
      </c>
      <c r="B19" s="4">
        <f t="shared" si="33"/>
        <v>650</v>
      </c>
      <c r="C19" s="4">
        <f t="shared" si="41"/>
        <v>780</v>
      </c>
      <c r="D19" s="4">
        <f t="shared" si="34"/>
        <v>936</v>
      </c>
      <c r="E19" s="5">
        <f t="shared" si="35"/>
        <v>4500000</v>
      </c>
      <c r="F19" s="9">
        <f t="shared" si="36"/>
        <v>6923</v>
      </c>
      <c r="G19" s="9">
        <f t="shared" si="37"/>
        <v>5769</v>
      </c>
      <c r="H19" s="9">
        <f t="shared" si="38"/>
        <v>4808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650</v>
      </c>
      <c r="R19" s="2">
        <v>4500000</v>
      </c>
    </row>
    <row r="20" spans="1:18" ht="14.25" customHeight="1" x14ac:dyDescent="0.25">
      <c r="A20" s="4">
        <f t="shared" si="32"/>
        <v>0</v>
      </c>
      <c r="B20" s="4">
        <f t="shared" si="33"/>
        <v>375</v>
      </c>
      <c r="C20" s="4">
        <f t="shared" si="41"/>
        <v>450</v>
      </c>
      <c r="D20" s="4">
        <f t="shared" si="34"/>
        <v>540</v>
      </c>
      <c r="E20" s="5">
        <f t="shared" si="35"/>
        <v>2500000</v>
      </c>
      <c r="F20" s="9">
        <f t="shared" si="36"/>
        <v>6667</v>
      </c>
      <c r="G20" s="9">
        <f t="shared" si="37"/>
        <v>5556</v>
      </c>
      <c r="H20" s="9">
        <f t="shared" si="38"/>
        <v>4630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375</v>
      </c>
      <c r="R20" s="2">
        <v>2500000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D40" t="s">
        <v>37</v>
      </c>
      <c r="E40">
        <v>86.43</v>
      </c>
      <c r="F40">
        <f>E40*10.764</f>
        <v>930.33252000000005</v>
      </c>
      <c r="S40" s="10"/>
      <c r="T40" s="10"/>
      <c r="U40" s="34" t="s">
        <v>22</v>
      </c>
      <c r="V40" s="35">
        <v>2010</v>
      </c>
      <c r="W40" s="33" t="s">
        <v>40</v>
      </c>
      <c r="X40" s="18"/>
      <c r="Y40" s="7"/>
    </row>
    <row r="41" spans="1:25" ht="16.5" x14ac:dyDescent="0.3">
      <c r="F41" s="6"/>
      <c r="G41" s="6"/>
      <c r="H41" s="6"/>
      <c r="S41" s="10"/>
      <c r="T41" s="10"/>
      <c r="U41" s="36" t="s">
        <v>23</v>
      </c>
      <c r="V41" s="35">
        <f>V39-V40</f>
        <v>14</v>
      </c>
      <c r="W41" s="33"/>
      <c r="X41" s="18"/>
      <c r="Y41" s="7"/>
    </row>
    <row r="42" spans="1:25" ht="16.5" x14ac:dyDescent="0.3">
      <c r="F42"/>
      <c r="S42" s="10"/>
      <c r="T42" s="10"/>
      <c r="U42" s="37"/>
      <c r="V42" s="35">
        <f>V41-60</f>
        <v>-46</v>
      </c>
      <c r="W42" s="33"/>
      <c r="X42" s="26"/>
      <c r="Y42" s="7"/>
    </row>
    <row r="43" spans="1:25" ht="16.5" x14ac:dyDescent="0.3">
      <c r="D43" t="s">
        <v>38</v>
      </c>
      <c r="E43">
        <v>607</v>
      </c>
      <c r="F43"/>
      <c r="S43" s="10"/>
      <c r="T43" s="10"/>
      <c r="U43" s="37" t="s">
        <v>24</v>
      </c>
      <c r="V43" s="38">
        <f>930*2200</f>
        <v>2046000</v>
      </c>
      <c r="W43" s="33"/>
      <c r="X43" s="26"/>
      <c r="Y43" s="7"/>
    </row>
    <row r="44" spans="1:25" ht="16.5" x14ac:dyDescent="0.3">
      <c r="D44" t="s">
        <v>39</v>
      </c>
      <c r="E44">
        <v>106</v>
      </c>
      <c r="F44"/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E45">
        <f>SUM(E43:E44)</f>
        <v>713</v>
      </c>
      <c r="F45">
        <f>F40/E45</f>
        <v>1.3048141935483872</v>
      </c>
      <c r="P45" s="53" t="s">
        <v>36</v>
      </c>
      <c r="Q45" s="53"/>
      <c r="R45" s="53"/>
      <c r="S45" s="53"/>
      <c r="U45" s="37"/>
      <c r="V45" s="35"/>
      <c r="W45" s="33"/>
      <c r="X45" s="26"/>
      <c r="Y45" s="7"/>
    </row>
    <row r="46" spans="1:25" ht="16.5" x14ac:dyDescent="0.3">
      <c r="F46"/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V46*14/60</f>
        <v>21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0.21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28</v>
      </c>
      <c r="V49" s="41">
        <f>ROUND((V43*V48),0)</f>
        <v>429660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16</v>
      </c>
      <c r="V50" s="41">
        <v>930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3500</v>
      </c>
      <c r="W51" s="33" t="s">
        <v>41</v>
      </c>
      <c r="X51" s="18"/>
      <c r="Y51" s="7"/>
    </row>
    <row r="52" spans="15:25" ht="16.5" x14ac:dyDescent="0.3">
      <c r="S52" s="10"/>
      <c r="T52" s="10"/>
      <c r="U52" s="37" t="s">
        <v>29</v>
      </c>
      <c r="V52" s="38">
        <f>V51*V50</f>
        <v>3255000</v>
      </c>
      <c r="W52" s="33"/>
      <c r="X52" s="26"/>
      <c r="Y52" s="7"/>
    </row>
    <row r="53" spans="15:25" ht="16.5" x14ac:dyDescent="0.3">
      <c r="S53" s="10"/>
      <c r="T53" s="10"/>
      <c r="U53" s="42" t="s">
        <v>30</v>
      </c>
      <c r="V53" s="47">
        <f>V52-V49</f>
        <v>2825340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31</v>
      </c>
      <c r="V54" s="43">
        <f>V53*0.9</f>
        <v>2542806</v>
      </c>
      <c r="W54" s="33"/>
      <c r="X54" s="28"/>
      <c r="Y54" s="7"/>
    </row>
    <row r="55" spans="15:25" ht="16.5" x14ac:dyDescent="0.3">
      <c r="S55" s="11"/>
      <c r="T55" s="10"/>
      <c r="U55" s="42" t="s">
        <v>32</v>
      </c>
      <c r="V55" s="45">
        <f>V53*0.8</f>
        <v>2260272</v>
      </c>
      <c r="W55" s="33"/>
      <c r="X55" s="29"/>
      <c r="Y55" s="7"/>
    </row>
    <row r="56" spans="15:25" ht="16.5" x14ac:dyDescent="0.3">
      <c r="S56" s="10"/>
      <c r="T56" s="10"/>
      <c r="U56" s="42" t="s">
        <v>33</v>
      </c>
      <c r="V56" s="46">
        <f>V53*0.025/12</f>
        <v>5886.125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L32:M34"/>
  <sheetViews>
    <sheetView topLeftCell="A4" zoomScaleNormal="100" workbookViewId="0">
      <selection activeCell="O33" sqref="O33"/>
    </sheetView>
  </sheetViews>
  <sheetFormatPr defaultRowHeight="15" x14ac:dyDescent="0.25"/>
  <sheetData>
    <row r="32" spans="12:13" x14ac:dyDescent="0.25">
      <c r="L32">
        <v>53.93</v>
      </c>
      <c r="M32">
        <f>L32*10.764</f>
        <v>580.50252</v>
      </c>
    </row>
    <row r="33" spans="12:13" x14ac:dyDescent="0.25">
      <c r="L33">
        <v>8.9</v>
      </c>
      <c r="M33">
        <f>L33*10.764</f>
        <v>95.799599999999998</v>
      </c>
    </row>
    <row r="34" spans="12:13" x14ac:dyDescent="0.25">
      <c r="M34">
        <f>SUM(M32:M33)</f>
        <v>676.30212000000006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M34" sqref="M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4"/>
  <sheetViews>
    <sheetView workbookViewId="0">
      <selection activeCell="P35" sqref="P35"/>
    </sheetView>
  </sheetViews>
  <sheetFormatPr defaultRowHeight="15" x14ac:dyDescent="0.25"/>
  <sheetData>
    <row r="1" spans="1:1" x14ac:dyDescent="0.25">
      <c r="A1" s="6"/>
    </row>
    <row r="34" spans="12:13" x14ac:dyDescent="0.25">
      <c r="L34">
        <v>33.21</v>
      </c>
      <c r="M34">
        <f>L34*10.764</f>
        <v>357.47244000000001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2024-03-28T07:05:16Z</dcterms:modified>
</cp:coreProperties>
</file>