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dip Ambadas Raipure\"/>
    </mc:Choice>
  </mc:AlternateContent>
  <xr:revisionPtr revIDLastSave="0" documentId="13_ncr:1_{0167A88D-2436-420B-9C53-DB452E677A4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9" i="4" l="1"/>
  <c r="V9" i="4"/>
  <c r="V2" i="4" l="1"/>
  <c r="U2" i="4"/>
  <c r="H20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<sst xmlns="http://schemas.openxmlformats.org/spreadsheetml/2006/main" count="31" uniqueCount="27">
  <si>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</si>
  <si>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</si>
  <si>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</si>
  <si>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</si>
  <si>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</si>
  <si>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</si>
  <si>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</si>
  <si>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</si>
  <si>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</si>
  <si>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</si>
  <si>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</si>
  <si>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</si>
  <si>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</si>
  <si>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Shop No. 7, Ground Floor, Geeta Sadan, Netaji Subhash Road, Plot No. 546, New/Current Survey No. 1000, CTS No. 838, 838/1 to 836/16, Village - Mulund West, </t>
  </si>
  <si>
    <t>ca</t>
  </si>
  <si>
    <t>rate</t>
  </si>
  <si>
    <t>fmv</t>
  </si>
  <si>
    <t>av - 60 lakhs - 14.03.2024</t>
  </si>
  <si>
    <t>oc - 1983</t>
  </si>
  <si>
    <t>18.07.23</t>
  </si>
  <si>
    <t>BV</t>
  </si>
  <si>
    <t>ls - 60 to 65 lakhs</t>
  </si>
  <si>
    <t>Rajendra prasad rd</t>
  </si>
  <si>
    <t>MG road</t>
  </si>
  <si>
    <t>27.09.23</t>
  </si>
  <si>
    <t>13.02.24</t>
  </si>
  <si>
    <t>08.05.23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</si>
</sst>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E7EA5-7AA3-4299-B628-474F34E5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230844</xdr:colOff>
      <xdr:row>41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4B4FE-8D4C-48A0-898C-3A780772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80444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49333</xdr:colOff>
      <xdr:row>32</xdr:row>
      <xdr:rowOff>124667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5A145-99E2-4A1A-9FC5-11C22A2D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241333" cy="60301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525480</xdr:colOff>
      <xdr:row>40</xdr:row>
      <xdr:rowOff>67675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635DF-59A4-4CD5-A309-3F3CE598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98280" cy="716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459476</xdr:colOff>
      <xdr:row>43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1B2E5-C33F-4CB7-804D-0E7613F8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309076" cy="7001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469002</xdr:colOff>
      <xdr:row>36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3C7E1-E754-4B8F-8BB6-AA0633B5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318602" cy="7020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060DF-FF51-4E57-A9B2-137643D2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01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47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3F051C-539E-4477-A2E9-1AFF8863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315560</xdr:colOff>
      <xdr:row>46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169C09-DF97-4426-83F5-1603AE80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9960" cy="8402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2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20</v>
      </c>
    </row>
    <row r="2" spans="1:23" x14ac:dyDescent="0.25">
      <c r="A2" s="4">
        <f t="shared" ref="A2:A15" si="0">N2</f>
        <v>0</v>
      </c>
      <c r="B2" s="4">
        <f t="shared" ref="B2:B15" si="1">Q2</f>
        <v>240</v>
      </c>
      <c r="C2" s="4">
        <f>B2*1.2</f>
        <v>288</v>
      </c>
      <c r="D2" s="4">
        <f t="shared" ref="D2:D13" si="2">C2*1.2</f>
        <v>345.59999999999997</v>
      </c>
      <c r="E2" s="5">
        <f t="shared" ref="E2:E13" si="3">R2</f>
        <v>6000000</v>
      </c>
      <c r="F2" s="10">
        <f t="shared" ref="F2:F13" si="4">ROUND((E2/B2),0)</f>
        <v>25000</v>
      </c>
      <c r="G2" s="10">
        <f t="shared" ref="G2:G13" si="5">ROUND((E2/C2),0)</f>
        <v>20833</v>
      </c>
      <c r="H2" s="10">
        <f t="shared" ref="H2:H13" si="6">ROUND((E2/D2),0)</f>
        <v>17361</v>
      </c>
      <c r="I2" s="4" t="e">
        <f>#REF!</f>
        <v>#REF!</v>
      </c>
      <c r="J2" s="4" t="str">
        <f t="shared" ref="J2:J13" si="7">S2</f>
        <v>18.07.23</v>
      </c>
      <c r="O2">
        <v>0</v>
      </c>
      <c r="P2">
        <f t="shared" ref="P2:P12" si="8">O2/1.2</f>
        <v>0</v>
      </c>
      <c r="Q2">
        <v>240</v>
      </c>
      <c r="R2" s="2">
        <v>6000000</v>
      </c>
      <c r="S2" s="8" t="s">
        <v>19</v>
      </c>
      <c r="T2" s="8"/>
      <c r="U2" s="2">
        <f>R2+360000+30000</f>
        <v>6390000</v>
      </c>
      <c r="V2">
        <f>U2/Q2</f>
        <v>26625</v>
      </c>
    </row>
    <row r="3" spans="1:23" x14ac:dyDescent="0.25">
      <c r="A3" s="4">
        <f t="shared" si="0"/>
        <v>0</v>
      </c>
      <c r="B3" s="4">
        <f t="shared" si="1"/>
        <v>180</v>
      </c>
      <c r="C3" s="4">
        <f t="shared" ref="C3:C15" si="9">B3*1.2</f>
        <v>216</v>
      </c>
      <c r="D3" s="4">
        <f t="shared" si="2"/>
        <v>259.2</v>
      </c>
      <c r="E3" s="15">
        <f t="shared" si="3"/>
        <v>15000000</v>
      </c>
      <c r="F3" s="10">
        <f t="shared" si="4"/>
        <v>83333</v>
      </c>
      <c r="G3" s="10">
        <f t="shared" si="5"/>
        <v>69444</v>
      </c>
      <c r="H3" s="10">
        <f t="shared" si="6"/>
        <v>57870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180</v>
      </c>
      <c r="R3" s="2">
        <v>15000000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350</v>
      </c>
      <c r="C4" s="4">
        <f t="shared" si="9"/>
        <v>420</v>
      </c>
      <c r="D4" s="4">
        <f t="shared" si="2"/>
        <v>504</v>
      </c>
      <c r="E4" s="15">
        <f t="shared" si="3"/>
        <v>25000000</v>
      </c>
      <c r="F4" s="10">
        <f t="shared" si="4"/>
        <v>71429</v>
      </c>
      <c r="G4" s="10">
        <f t="shared" si="5"/>
        <v>59524</v>
      </c>
      <c r="H4" s="10">
        <f t="shared" si="6"/>
        <v>49603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350</v>
      </c>
      <c r="R4" s="2">
        <v>25000000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235</v>
      </c>
      <c r="C5" s="4">
        <f t="shared" si="9"/>
        <v>282</v>
      </c>
      <c r="D5" s="4">
        <f t="shared" si="2"/>
        <v>338.4</v>
      </c>
      <c r="E5" s="15">
        <f t="shared" si="3"/>
        <v>16000000</v>
      </c>
      <c r="F5" s="16">
        <f t="shared" si="4"/>
        <v>68085</v>
      </c>
      <c r="G5" s="10">
        <f t="shared" si="5"/>
        <v>56738</v>
      </c>
      <c r="H5" s="10">
        <f t="shared" si="6"/>
        <v>47281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235</v>
      </c>
      <c r="R5" s="2">
        <v>16000000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210</v>
      </c>
      <c r="C6" s="4">
        <f t="shared" si="9"/>
        <v>252</v>
      </c>
      <c r="D6" s="4">
        <f t="shared" si="2"/>
        <v>302.39999999999998</v>
      </c>
      <c r="E6" s="15">
        <f t="shared" si="3"/>
        <v>12500000</v>
      </c>
      <c r="F6" s="16">
        <f t="shared" si="4"/>
        <v>59524</v>
      </c>
      <c r="G6" s="10">
        <f t="shared" si="5"/>
        <v>49603</v>
      </c>
      <c r="H6" s="10">
        <f t="shared" si="6"/>
        <v>41336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210</v>
      </c>
      <c r="R6" s="2">
        <v>12500000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62</v>
      </c>
      <c r="C7" s="4">
        <f t="shared" si="9"/>
        <v>74.399999999999991</v>
      </c>
      <c r="D7" s="4">
        <f t="shared" si="2"/>
        <v>89.279999999999987</v>
      </c>
      <c r="E7" s="15">
        <f t="shared" si="3"/>
        <v>2500000</v>
      </c>
      <c r="F7" s="16">
        <f t="shared" si="4"/>
        <v>40323</v>
      </c>
      <c r="G7" s="10">
        <f t="shared" si="5"/>
        <v>33602</v>
      </c>
      <c r="H7" s="10">
        <f t="shared" si="6"/>
        <v>28002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62</v>
      </c>
      <c r="R7" s="2">
        <v>2500000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234</v>
      </c>
      <c r="C8" s="4">
        <f t="shared" si="9"/>
        <v>280.8</v>
      </c>
      <c r="D8" s="4">
        <f t="shared" si="2"/>
        <v>336.96</v>
      </c>
      <c r="E8" s="15">
        <f t="shared" si="3"/>
        <v>5900000</v>
      </c>
      <c r="F8" s="10">
        <f t="shared" si="4"/>
        <v>25214</v>
      </c>
      <c r="G8" s="10">
        <f t="shared" si="5"/>
        <v>21011</v>
      </c>
      <c r="H8" s="10">
        <f t="shared" si="6"/>
        <v>17509</v>
      </c>
      <c r="I8" s="4" t="e">
        <f>#REF!</f>
        <v>#REF!</v>
      </c>
      <c r="J8" s="4" t="str">
        <f t="shared" si="7"/>
        <v>Rajendra prasad rd</v>
      </c>
      <c r="O8">
        <v>0</v>
      </c>
      <c r="P8">
        <f t="shared" si="8"/>
        <v>0</v>
      </c>
      <c r="Q8">
        <v>234</v>
      </c>
      <c r="R8" s="2">
        <v>5900000</v>
      </c>
      <c r="S8" s="8" t="s">
        <v>22</v>
      </c>
      <c r="T8" s="8"/>
      <c r="U8" t="s">
        <v>25</v>
      </c>
    </row>
    <row r="9" spans="1:23" x14ac:dyDescent="0.25">
      <c r="A9" s="4">
        <f t="shared" si="0"/>
        <v>0</v>
      </c>
      <c r="B9" s="4">
        <f t="shared" si="1"/>
        <v>236</v>
      </c>
      <c r="C9" s="4">
        <f t="shared" si="9"/>
        <v>283.2</v>
      </c>
      <c r="D9" s="4">
        <f t="shared" si="2"/>
        <v>339.84</v>
      </c>
      <c r="E9" s="15">
        <f t="shared" si="3"/>
        <v>8496000</v>
      </c>
      <c r="F9" s="16">
        <f t="shared" si="4"/>
        <v>36000</v>
      </c>
      <c r="G9" s="10">
        <f t="shared" si="5"/>
        <v>30000</v>
      </c>
      <c r="H9" s="10">
        <f t="shared" si="6"/>
        <v>25000</v>
      </c>
      <c r="I9" s="4" t="e">
        <f>#REF!</f>
        <v>#REF!</v>
      </c>
      <c r="J9" s="4" t="str">
        <f t="shared" si="7"/>
        <v>MG road</v>
      </c>
      <c r="O9">
        <v>0</v>
      </c>
      <c r="P9">
        <f t="shared" si="8"/>
        <v>0</v>
      </c>
      <c r="Q9">
        <v>236</v>
      </c>
      <c r="R9" s="2">
        <v>8496000</v>
      </c>
      <c r="S9" s="8" t="s">
        <v>23</v>
      </c>
      <c r="T9" s="8"/>
      <c r="U9" t="s">
        <v>24</v>
      </c>
      <c r="V9" s="2">
        <f>R9+509800+30000</f>
        <v>9035800</v>
      </c>
      <c r="W9">
        <f>V9/Q9</f>
        <v>38287.288135593219</v>
      </c>
    </row>
    <row r="10" spans="1:23" x14ac:dyDescent="0.25">
      <c r="A10" s="4">
        <f t="shared" si="0"/>
        <v>0</v>
      </c>
      <c r="B10" s="4">
        <f t="shared" si="1"/>
        <v>169</v>
      </c>
      <c r="C10" s="4">
        <f t="shared" si="9"/>
        <v>202.79999999999998</v>
      </c>
      <c r="D10" s="4">
        <f t="shared" si="2"/>
        <v>243.35999999999996</v>
      </c>
      <c r="E10" s="15">
        <f t="shared" si="3"/>
        <v>6084000</v>
      </c>
      <c r="F10" s="10">
        <f t="shared" si="4"/>
        <v>36000</v>
      </c>
      <c r="G10" s="10">
        <f t="shared" si="5"/>
        <v>30000</v>
      </c>
      <c r="H10" s="10">
        <f t="shared" si="6"/>
        <v>25000</v>
      </c>
      <c r="I10" s="4" t="e">
        <f>#REF!</f>
        <v>#REF!</v>
      </c>
      <c r="J10" s="4" t="str">
        <f t="shared" si="7"/>
        <v>MG road</v>
      </c>
      <c r="O10">
        <v>0</v>
      </c>
      <c r="P10">
        <f t="shared" si="8"/>
        <v>0</v>
      </c>
      <c r="Q10">
        <v>169</v>
      </c>
      <c r="R10" s="2">
        <v>6084000</v>
      </c>
      <c r="S10" s="8" t="s">
        <v>23</v>
      </c>
      <c r="T10" s="8"/>
      <c r="U10" t="s">
        <v>26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100</v>
      </c>
    </row>
    <row r="19" spans="7:24" x14ac:dyDescent="0.25">
      <c r="G19" t="s">
        <v>15</v>
      </c>
      <c r="H19">
        <v>45000</v>
      </c>
    </row>
    <row r="20" spans="7:24" x14ac:dyDescent="0.25">
      <c r="G20" t="s">
        <v>16</v>
      </c>
      <c r="H20">
        <f>H19*H18</f>
        <v>4500000</v>
      </c>
    </row>
    <row r="22" spans="7:24" x14ac:dyDescent="0.25">
      <c r="G22" s="6"/>
      <c r="H22" s="6"/>
    </row>
    <row r="23" spans="7:24" x14ac:dyDescent="0.25">
      <c r="G23" t="s">
        <v>17</v>
      </c>
    </row>
    <row r="24" spans="7:24" x14ac:dyDescent="0.25">
      <c r="G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2024-04-03T11:50:57Z</dcterms:modified>
</cp:coreProperties>
</file>