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C5B7CF1-442E-41D3-B06C-CC68800621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E7" i="1"/>
  <c r="E6" i="1"/>
  <c r="E8" i="1" s="1"/>
  <c r="F6" i="1" s="1"/>
  <c r="C10" i="1"/>
  <c r="C11" i="1" s="1"/>
  <c r="C8" i="1"/>
  <c r="C6" i="1"/>
  <c r="C5" i="1"/>
  <c r="C14" i="1" s="1"/>
  <c r="C12" i="1" l="1"/>
  <c r="C13" i="1" s="1"/>
  <c r="C15" i="1" s="1"/>
  <c r="C17" i="1" s="1"/>
  <c r="C35" i="1"/>
  <c r="C34" i="1"/>
  <c r="C33" i="1"/>
  <c r="I4" i="1" l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<sst xmlns="http://schemas.openxmlformats.org/spreadsheetml/2006/main" count="29" uniqueCount="28">
  <si>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</si>
  <si>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</si>
  <si>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</si>
  <si>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</si>
  <si>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</si>
  <si>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</si>
  <si>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</si>
  <si>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</si>
  <si>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</si>
  <si>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</si>
  <si>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</si>
  <si>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</si>
  <si>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</si>
  <si>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</si>
  <si>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</si>
  <si>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</si>
  <si>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</si>
  <si>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</si>
  <si>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</si>
  <si>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</si>
  <si>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</si>
  <si>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</si>
  <si>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</si>
  <si>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</si>
  <si>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</si>
  <si>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</si>
  <si>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 xml:space="preserve">Flat No. 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</si>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</sst>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0" fontId="11" fillId="2" borderId="1" xfId="0" applyFont="1" applyFill="1" applyBorder="1"/>
    <xf numFmtId="43" fontId="11" fillId="2" borderId="1" xfId="0" applyNumberFormat="1" applyFont="1" applyFill="1" applyBorder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586509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20909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38100</xdr:rowOff>
    </xdr:from>
    <xdr:to>
      <xdr:col>17</xdr:col>
      <xdr:colOff>371407</xdr:colOff>
      <xdr:row>26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8100"/>
          <a:ext cx="10420283" cy="4914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topLeftCell="A7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 t="s">
        <v>26</v>
      </c>
      <c r="B2" s="30"/>
      <c r="C2" s="20"/>
      <c r="D2" s="10"/>
      <c r="E2" t="s">
        <v>13</v>
      </c>
    </row>
    <row r="3" spans="1:13" ht="16.5" x14ac:dyDescent="0.3">
      <c r="A3" s="19" t="s">
        <v>0</v>
      </c>
      <c r="B3" s="31"/>
      <c r="C3" s="21">
        <v>11500</v>
      </c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1"/>
      <c r="C4" s="21">
        <v>2800</v>
      </c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/>
      <c r="C5" s="21">
        <f>C3-C4</f>
        <v>8700</v>
      </c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/>
      <c r="C6" s="21">
        <f>C4</f>
        <v>2800</v>
      </c>
      <c r="D6" s="9"/>
      <c r="E6">
        <f>34.56*10.764</f>
        <v>372.00384000000003</v>
      </c>
      <c r="F6" s="9">
        <f>E8*1.1</f>
        <v>437.26597200000003</v>
      </c>
      <c r="G6" s="17"/>
      <c r="H6" s="35"/>
      <c r="I6" s="35"/>
      <c r="L6" s="5"/>
      <c r="M6" s="6"/>
    </row>
    <row r="7" spans="1:13" ht="16.5" x14ac:dyDescent="0.3">
      <c r="A7" s="19" t="s">
        <v>4</v>
      </c>
      <c r="B7" s="23"/>
      <c r="C7" s="24">
        <v>0</v>
      </c>
      <c r="D7" s="1"/>
      <c r="E7">
        <f>2.37*10.764</f>
        <v>25.510680000000001</v>
      </c>
      <c r="G7" s="8"/>
      <c r="H7" s="35"/>
      <c r="I7" s="35"/>
      <c r="L7" s="36"/>
      <c r="M7" s="37"/>
    </row>
    <row r="8" spans="1:13" ht="16.5" x14ac:dyDescent="0.3">
      <c r="A8" s="19" t="s">
        <v>5</v>
      </c>
      <c r="B8" s="23"/>
      <c r="C8" s="24">
        <f>C9-C7</f>
        <v>60</v>
      </c>
      <c r="D8" s="33"/>
      <c r="E8" s="9">
        <f>SUM(E6:E7)</f>
        <v>397.51452</v>
      </c>
      <c r="F8" s="16"/>
      <c r="G8" s="8"/>
      <c r="H8" s="35"/>
      <c r="I8" s="35"/>
      <c r="L8" s="36"/>
      <c r="M8" s="37"/>
    </row>
    <row r="9" spans="1:13" ht="16.5" x14ac:dyDescent="0.3">
      <c r="A9" s="19" t="s">
        <v>6</v>
      </c>
      <c r="B9" s="23"/>
      <c r="C9" s="24">
        <v>60</v>
      </c>
      <c r="D9" s="1"/>
      <c r="E9" s="38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/>
      <c r="C10" s="24">
        <f>90*C7/C9</f>
        <v>0</v>
      </c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/>
      <c r="C11" s="45">
        <f>C10%</f>
        <v>0</v>
      </c>
      <c r="D11" s="41"/>
      <c r="G11" s="16"/>
      <c r="H11" s="35"/>
      <c r="I11" s="35"/>
      <c r="J11" s="38"/>
      <c r="K11" s="38"/>
      <c r="L11" s="34"/>
      <c r="M11" s="39"/>
    </row>
    <row r="12" spans="1:13" ht="16.5" x14ac:dyDescent="0.3">
      <c r="A12" s="19" t="s">
        <v>8</v>
      </c>
      <c r="B12" s="31"/>
      <c r="C12" s="25">
        <f>C6*C11</f>
        <v>0</v>
      </c>
      <c r="D12" s="42"/>
      <c r="G12" s="16"/>
      <c r="H12" s="35"/>
      <c r="I12" s="35"/>
      <c r="J12" s="38"/>
      <c r="K12" s="38"/>
      <c r="L12" s="34"/>
      <c r="M12" s="6"/>
    </row>
    <row r="13" spans="1:13" ht="16.5" x14ac:dyDescent="0.3">
      <c r="A13" s="19" t="s">
        <v>9</v>
      </c>
      <c r="B13" s="31"/>
      <c r="C13" s="25">
        <f>C6-C12</f>
        <v>2800</v>
      </c>
      <c r="D13" s="42"/>
      <c r="G13" s="16"/>
      <c r="H13" s="35"/>
      <c r="I13" s="35"/>
      <c r="J13" s="38"/>
      <c r="K13" s="38"/>
      <c r="L13" s="34"/>
      <c r="M13" s="6"/>
    </row>
    <row r="14" spans="1:13" ht="16.5" x14ac:dyDescent="0.3">
      <c r="A14" s="19" t="s">
        <v>2</v>
      </c>
      <c r="B14" s="31"/>
      <c r="C14" s="21">
        <f>C5</f>
        <v>8700</v>
      </c>
      <c r="D14" s="9"/>
      <c r="G14" s="16"/>
      <c r="H14" s="35"/>
      <c r="I14" s="35"/>
      <c r="J14" s="38"/>
      <c r="K14" s="38"/>
      <c r="L14" s="34"/>
      <c r="M14" s="6"/>
    </row>
    <row r="15" spans="1:13" ht="16.5" x14ac:dyDescent="0.3">
      <c r="A15" s="19" t="s">
        <v>10</v>
      </c>
      <c r="B15" s="31"/>
      <c r="C15" s="21">
        <f>C14+C13</f>
        <v>11500</v>
      </c>
      <c r="D15" s="9"/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22</v>
      </c>
      <c r="B16" s="26"/>
      <c r="C16" s="46">
        <v>398</v>
      </c>
      <c r="D16" s="9"/>
      <c r="E16" s="8"/>
      <c r="F16" s="8"/>
      <c r="G16" s="8"/>
      <c r="H16" s="9"/>
      <c r="M16" s="37"/>
    </row>
    <row r="17" spans="1:14" ht="16.5" x14ac:dyDescent="0.3">
      <c r="A17" s="46" t="s">
        <v>21</v>
      </c>
      <c r="B17" s="27"/>
      <c r="C17" s="47">
        <f>C16*C15</f>
        <v>4577000</v>
      </c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12</v>
      </c>
      <c r="B18" s="27"/>
      <c r="C18" s="47">
        <f>437*C4</f>
        <v>1223600</v>
      </c>
      <c r="D18" s="9"/>
      <c r="E18" s="9"/>
      <c r="F18" s="8"/>
    </row>
    <row r="19" spans="1:14" ht="16.5" x14ac:dyDescent="0.3">
      <c r="A19" s="48" t="s">
        <v>16</v>
      </c>
      <c r="B19" s="49"/>
      <c r="C19" s="49">
        <v>15000</v>
      </c>
      <c r="D19" s="50" t="s">
        <v>27</v>
      </c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575</v>
      </c>
      <c r="C25" s="11"/>
      <c r="D25" s="11"/>
      <c r="E25" s="11">
        <v>6500000</v>
      </c>
      <c r="F25" s="13">
        <f t="shared" ref="F25:F31" si="0">E25/B25</f>
        <v>11304.347826086956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576</v>
      </c>
      <c r="C26" s="11"/>
      <c r="D26" s="11"/>
      <c r="E26" s="11">
        <v>7000000</v>
      </c>
      <c r="F26" s="13">
        <f t="shared" si="0"/>
        <v>12152.777777777777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548</v>
      </c>
      <c r="C27" s="11"/>
      <c r="D27" s="11"/>
      <c r="E27" s="13">
        <v>6200000</v>
      </c>
      <c r="F27" s="13">
        <f t="shared" si="0"/>
        <v>11313.868613138686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8"/>
      <c r="E29" s="29"/>
      <c r="F29" s="29" t="e">
        <f t="shared" si="0"/>
        <v>#DIV/0!</v>
      </c>
      <c r="G29" s="13" t="e">
        <f t="shared" si="1"/>
        <v>#DIV/0!</v>
      </c>
      <c r="H29" s="29" t="e">
        <f>E29/#REF!</f>
        <v>#REF!</v>
      </c>
      <c r="I29" s="11" t="e">
        <f>C29/B29</f>
        <v>#DIV/0!</v>
      </c>
    </row>
    <row r="30" spans="1:14" x14ac:dyDescent="0.25">
      <c r="E30" s="29"/>
      <c r="F30" s="29" t="e">
        <f t="shared" si="0"/>
        <v>#DIV/0!</v>
      </c>
      <c r="G30" s="29" t="e">
        <f t="shared" si="1"/>
        <v>#DIV/0!</v>
      </c>
      <c r="H30" s="29" t="e">
        <f>E30/#REF!</f>
        <v>#REF!</v>
      </c>
      <c r="I30" t="e">
        <f>#REF!/B30</f>
        <v>#REF!</v>
      </c>
    </row>
    <row r="31" spans="1:14" x14ac:dyDescent="0.25">
      <c r="E31" s="28"/>
      <c r="F31" s="29" t="e">
        <f t="shared" si="0"/>
        <v>#DIV/0!</v>
      </c>
      <c r="G31" s="29" t="e">
        <f t="shared" si="1"/>
        <v>#DIV/0!</v>
      </c>
      <c r="H31" s="29" t="e">
        <f>E31/#REF!</f>
        <v>#REF!</v>
      </c>
    </row>
    <row r="33" spans="1:8" x14ac:dyDescent="0.25">
      <c r="A33">
        <v>406</v>
      </c>
      <c r="B33" s="10">
        <v>4990000</v>
      </c>
      <c r="C33">
        <f>B33/A33</f>
        <v>12290.64039408867</v>
      </c>
      <c r="D33">
        <v>26500</v>
      </c>
      <c r="E33">
        <v>30000</v>
      </c>
      <c r="F33">
        <f>E33+D33+B33</f>
        <v>5046500</v>
      </c>
      <c r="G33" t="e">
        <f>F33/#REF!</f>
        <v>#REF!</v>
      </c>
      <c r="H33" s="9" t="e">
        <f>F33/#REF!</f>
        <v>#REF!</v>
      </c>
    </row>
    <row r="34" spans="1:8" x14ac:dyDescent="0.25">
      <c r="A34">
        <v>524</v>
      </c>
      <c r="B34" s="10">
        <v>5066910</v>
      </c>
      <c r="C34">
        <f>B34/A34</f>
        <v>9669.6755725190833</v>
      </c>
      <c r="D34">
        <v>100</v>
      </c>
      <c r="E34">
        <v>100</v>
      </c>
      <c r="F34">
        <f>E34+D34+B34</f>
        <v>5067110</v>
      </c>
      <c r="G34" t="e">
        <f>F34/#REF!</f>
        <v>#REF!</v>
      </c>
      <c r="H34" s="9" t="e">
        <f>F34/#REF!</f>
        <v>#REF!</v>
      </c>
    </row>
    <row r="35" spans="1:8" x14ac:dyDescent="0.25">
      <c r="A35">
        <v>510</v>
      </c>
      <c r="B35" s="10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4"/>
      <c r="C36" t="e">
        <f>B36/#REF!</f>
        <v>#REF!</v>
      </c>
    </row>
    <row r="37" spans="1:8" ht="15.75" x14ac:dyDescent="0.25">
      <c r="A37" s="34"/>
    </row>
    <row r="38" spans="1:8" ht="15.75" x14ac:dyDescent="0.25">
      <c r="A38" s="34"/>
    </row>
    <row r="39" spans="1:8" ht="15.75" x14ac:dyDescent="0.25">
      <c r="A39" s="34"/>
    </row>
    <row r="40" spans="1:8" ht="15.75" x14ac:dyDescent="0.25">
      <c r="A40" s="34"/>
    </row>
    <row r="41" spans="1:8" ht="15.75" x14ac:dyDescent="0.25">
      <c r="A41" s="34"/>
    </row>
    <row r="42" spans="1:8" ht="15.75" x14ac:dyDescent="0.25">
      <c r="A42" s="34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2024-03-28T06:20:41Z</dcterms:modified>
</cp:coreProperties>
</file>