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0" i="1" l="1"/>
  <c r="L19" i="1"/>
  <c r="M15" i="1"/>
  <c r="L16" i="1"/>
  <c r="G3" i="1"/>
  <c r="E27" i="1"/>
  <c r="E28" i="1"/>
  <c r="E29" i="1"/>
  <c r="E30" i="1"/>
  <c r="E31" i="1"/>
  <c r="E32" i="1"/>
  <c r="D41" i="1"/>
  <c r="F41" i="1"/>
  <c r="B41" i="1"/>
  <c r="D40" i="1"/>
  <c r="F40" i="1"/>
  <c r="B40" i="1"/>
  <c r="D37" i="1"/>
  <c r="F37" i="1" s="1"/>
  <c r="D39" i="1"/>
  <c r="F39" i="1" s="1"/>
  <c r="B37" i="1"/>
  <c r="B38" i="1"/>
  <c r="D38" i="1" s="1"/>
  <c r="F38" i="1" s="1"/>
  <c r="B39" i="1"/>
  <c r="G9" i="1"/>
  <c r="B36" i="1"/>
  <c r="D36" i="1" s="1"/>
  <c r="F36" i="1" s="1"/>
  <c r="G26" i="1"/>
  <c r="E25" i="1"/>
  <c r="E26" i="1"/>
  <c r="E24" i="1"/>
  <c r="L4" i="1"/>
  <c r="H3" i="1"/>
  <c r="H2" i="1"/>
  <c r="L8" i="1" l="1"/>
  <c r="L9" i="1" s="1"/>
  <c r="L6" i="1"/>
  <c r="L3" i="1"/>
  <c r="L12" i="1" s="1"/>
  <c r="L10" i="1" l="1"/>
  <c r="L11" i="1" s="1"/>
  <c r="L13" i="1" s="1"/>
  <c r="B18" i="1" l="1"/>
</calcChain>
</file>

<file path=xl/sharedStrings.xml><?xml version="1.0" encoding="utf-8"?>
<sst xmlns="http://schemas.openxmlformats.org/spreadsheetml/2006/main" count="39" uniqueCount="34">
  <si>
    <t>19.117118, 72.927650</t>
  </si>
  <si>
    <t>Engineer Rate</t>
  </si>
  <si>
    <t>on Carpet</t>
  </si>
  <si>
    <t>Measured Carpet</t>
  </si>
  <si>
    <t>30.01.2010</t>
  </si>
  <si>
    <t>Carpet</t>
  </si>
  <si>
    <t>1 Car Park</t>
  </si>
  <si>
    <t>BU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</si>
  <si>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</si>
  <si>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</si>
  <si>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</si>
  <si>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</si>
  <si>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</si>
  <si>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</si>
  <si>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</si>
  <si>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</si>
  <si>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</si>
  <si>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</si>
  <si>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</si>
  <si>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</si>
  <si>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</si>
  <si>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</si>
  <si>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</si>
  <si>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</si>
  <si>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</si>
  <si>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Price Indicators</t>
  </si>
  <si>
    <t>CA</t>
  </si>
  <si>
    <t>BA</t>
  </si>
  <si>
    <t>SA</t>
  </si>
  <si>
    <t>Value</t>
  </si>
  <si>
    <t>ROC</t>
  </si>
  <si>
    <t>ROB</t>
  </si>
  <si>
    <t>ROS</t>
  </si>
  <si>
    <t>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</si>
</sst>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9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202124"/>
      <name val="Arial"/>
      <family val="2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 applyAlignment="1">
      <alignment horizontal="left" vertical="center" wrapText="1"/>
    </xf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43" fontId="0" fillId="0" borderId="0" xfId="1" applyFont="1"/>
    <xf numFmtId="43" fontId="0" fillId="0" borderId="0" xfId="0" applyNumberFormat="1"/>
    <xf numFmtId="169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20</xdr:col>
      <xdr:colOff>230334</xdr:colOff>
      <xdr:row>38</xdr:row>
      <xdr:rowOff>86694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0"/>
          <a:ext cx="12422334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19</xdr:col>
      <xdr:colOff>573196</xdr:colOff>
      <xdr:row>72</xdr:row>
      <xdr:rowOff>124720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86700"/>
          <a:ext cx="12155596" cy="6411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workbookViewId="0">
      <selection activeCell="K30" sqref="K30"/>
    </sheetView>
  </sheetViews>
  <sheetFormatPr defaultRowHeight="15" x14ac:dyDescent="0.25"/>
  <cols>
    <col min="2" max="2" width="9.28515625" bestFit="1" customWidth="1"/>
    <col min="3" max="3" width="14.28515625" bestFit="1" customWidth="1"/>
    <col min="4" max="4" width="14.42578125" bestFit="1" customWidth="1"/>
    <col min="5" max="9" width="10" bestFit="1" customWidth="1"/>
    <col min="11" max="11" width="19.5703125" bestFit="1" customWidth="1"/>
    <col min="12" max="12" width="13.7109375" bestFit="1" customWidth="1"/>
  </cols>
  <sheetData>
    <row r="1" spans="1:13" ht="16.5" x14ac:dyDescent="0.3">
      <c r="A1" t="s">
        <v>1</v>
      </c>
      <c r="G1">
        <v>2024</v>
      </c>
      <c r="H1">
        <v>30250</v>
      </c>
      <c r="K1" s="2" t="s">
        <v>8</v>
      </c>
      <c r="L1" s="3">
        <v>27000</v>
      </c>
    </row>
    <row r="2" spans="1:13" ht="82.5" x14ac:dyDescent="0.3">
      <c r="A2">
        <v>26000</v>
      </c>
      <c r="G2">
        <v>2012</v>
      </c>
      <c r="H2">
        <f>H1/100*110</f>
        <v>33275</v>
      </c>
      <c r="K2" s="4" t="s">
        <v>9</v>
      </c>
      <c r="L2" s="3">
        <v>3000</v>
      </c>
    </row>
    <row r="3" spans="1:13" ht="16.5" x14ac:dyDescent="0.3">
      <c r="A3">
        <v>28000</v>
      </c>
      <c r="G3">
        <f>G1-G2</f>
        <v>12</v>
      </c>
      <c r="H3">
        <f>H2/10.764</f>
        <v>3091.32292827945</v>
      </c>
      <c r="K3" s="2" t="s">
        <v>10</v>
      </c>
      <c r="L3" s="3">
        <f>L1-L2</f>
        <v>24000</v>
      </c>
    </row>
    <row r="4" spans="1:13" ht="16.5" x14ac:dyDescent="0.3">
      <c r="A4" t="s">
        <v>2</v>
      </c>
      <c r="K4" s="2" t="s">
        <v>11</v>
      </c>
      <c r="L4" s="3">
        <f>L2*1</f>
        <v>3000</v>
      </c>
    </row>
    <row r="5" spans="1:13" ht="16.5" x14ac:dyDescent="0.3">
      <c r="K5" s="2" t="s">
        <v>12</v>
      </c>
      <c r="L5" s="5">
        <v>12</v>
      </c>
    </row>
    <row r="6" spans="1:13" ht="16.5" x14ac:dyDescent="0.3">
      <c r="A6" t="s">
        <v>3</v>
      </c>
      <c r="K6" s="2" t="s">
        <v>13</v>
      </c>
      <c r="L6" s="5">
        <f>L7-L5</f>
        <v>48</v>
      </c>
    </row>
    <row r="7" spans="1:13" ht="16.5" x14ac:dyDescent="0.3">
      <c r="A7">
        <v>679</v>
      </c>
      <c r="K7" s="2" t="s">
        <v>14</v>
      </c>
      <c r="L7" s="5">
        <v>60</v>
      </c>
    </row>
    <row r="8" spans="1:13" ht="49.5" x14ac:dyDescent="0.3">
      <c r="G8">
        <v>669</v>
      </c>
      <c r="K8" s="4" t="s">
        <v>15</v>
      </c>
      <c r="L8" s="5">
        <f>90*L5/L7</f>
        <v>18</v>
      </c>
    </row>
    <row r="9" spans="1:13" ht="16.5" x14ac:dyDescent="0.3">
      <c r="A9" t="s">
        <v>4</v>
      </c>
      <c r="G9">
        <f>G8*1.2</f>
        <v>802.8</v>
      </c>
      <c r="K9" s="2"/>
      <c r="L9" s="6">
        <f>L8%</f>
        <v>0.18</v>
      </c>
    </row>
    <row r="10" spans="1:13" ht="16.5" x14ac:dyDescent="0.3">
      <c r="A10">
        <v>6080000</v>
      </c>
      <c r="K10" s="2" t="s">
        <v>16</v>
      </c>
      <c r="L10" s="3">
        <f>L4*L9</f>
        <v>540</v>
      </c>
    </row>
    <row r="11" spans="1:13" ht="16.5" x14ac:dyDescent="0.3">
      <c r="K11" s="2" t="s">
        <v>17</v>
      </c>
      <c r="L11" s="3">
        <f>L4-L10</f>
        <v>2460</v>
      </c>
    </row>
    <row r="12" spans="1:13" ht="16.5" x14ac:dyDescent="0.3">
      <c r="K12" s="2" t="s">
        <v>10</v>
      </c>
      <c r="L12" s="3">
        <f>L3</f>
        <v>24000</v>
      </c>
    </row>
    <row r="13" spans="1:13" ht="16.5" x14ac:dyDescent="0.3">
      <c r="A13" t="s">
        <v>5</v>
      </c>
      <c r="B13">
        <v>669</v>
      </c>
      <c r="K13" s="2" t="s">
        <v>18</v>
      </c>
      <c r="L13" s="3">
        <f>L12+L11</f>
        <v>26460</v>
      </c>
    </row>
    <row r="14" spans="1:13" ht="16.5" x14ac:dyDescent="0.3">
      <c r="K14" s="2"/>
      <c r="L14" s="5"/>
    </row>
    <row r="15" spans="1:13" ht="16.5" x14ac:dyDescent="0.3">
      <c r="A15" t="s">
        <v>6</v>
      </c>
      <c r="K15" s="7" t="s">
        <v>19</v>
      </c>
      <c r="L15" s="8">
        <v>669</v>
      </c>
      <c r="M15">
        <f>L15*1.2</f>
        <v>802.8</v>
      </c>
    </row>
    <row r="16" spans="1:13" ht="16.5" x14ac:dyDescent="0.3">
      <c r="K16" s="7" t="s">
        <v>20</v>
      </c>
      <c r="L16" s="9">
        <f>L13*L15</f>
        <v>17701740</v>
      </c>
    </row>
    <row r="17" spans="1:12" ht="16.5" x14ac:dyDescent="0.3">
      <c r="A17" t="s">
        <v>7</v>
      </c>
      <c r="B17">
        <v>74.599999999999994</v>
      </c>
      <c r="K17" s="10" t="s">
        <v>21</v>
      </c>
      <c r="L17" s="11"/>
    </row>
    <row r="18" spans="1:12" ht="16.5" x14ac:dyDescent="0.3">
      <c r="B18">
        <f>B17*10.764</f>
        <v>802.99439999999993</v>
      </c>
      <c r="K18" s="10" t="s">
        <v>22</v>
      </c>
      <c r="L18" s="11"/>
    </row>
    <row r="19" spans="1:12" ht="16.5" x14ac:dyDescent="0.3">
      <c r="K19" s="10" t="s">
        <v>23</v>
      </c>
      <c r="L19" s="11">
        <f>M15*L2</f>
        <v>2408400</v>
      </c>
    </row>
    <row r="20" spans="1:12" ht="16.5" x14ac:dyDescent="0.3">
      <c r="K20" s="12" t="s">
        <v>24</v>
      </c>
      <c r="L20" s="11">
        <f>L16*0.03/12</f>
        <v>44254.35</v>
      </c>
    </row>
    <row r="22" spans="1:12" x14ac:dyDescent="0.25">
      <c r="A22" t="s">
        <v>25</v>
      </c>
    </row>
    <row r="23" spans="1:12" x14ac:dyDescent="0.25">
      <c r="A23" t="s">
        <v>26</v>
      </c>
      <c r="B23" t="s">
        <v>27</v>
      </c>
      <c r="C23" t="s">
        <v>28</v>
      </c>
      <c r="D23" t="s">
        <v>29</v>
      </c>
      <c r="E23" t="s">
        <v>30</v>
      </c>
      <c r="F23" t="s">
        <v>31</v>
      </c>
      <c r="G23" t="s">
        <v>32</v>
      </c>
    </row>
    <row r="24" spans="1:12" x14ac:dyDescent="0.25">
      <c r="A24">
        <v>710</v>
      </c>
      <c r="D24" s="13">
        <v>19500000</v>
      </c>
      <c r="E24" s="13">
        <f>D24/A24</f>
        <v>27464.788732394365</v>
      </c>
      <c r="F24" s="13"/>
      <c r="G24" s="13"/>
    </row>
    <row r="25" spans="1:12" x14ac:dyDescent="0.25">
      <c r="A25">
        <v>630</v>
      </c>
      <c r="D25" s="13">
        <v>16500000</v>
      </c>
      <c r="E25" s="13">
        <f t="shared" ref="E25:E32" si="0">D25/A25</f>
        <v>26190.476190476191</v>
      </c>
      <c r="F25" s="13"/>
      <c r="G25" s="13"/>
    </row>
    <row r="26" spans="1:12" x14ac:dyDescent="0.25">
      <c r="C26">
        <v>1300</v>
      </c>
      <c r="D26" s="13">
        <v>27500000</v>
      </c>
      <c r="E26" s="13" t="e">
        <f t="shared" si="0"/>
        <v>#DIV/0!</v>
      </c>
      <c r="F26" s="13"/>
      <c r="G26" s="13">
        <f>D26/C26</f>
        <v>21153.846153846152</v>
      </c>
      <c r="H26" s="14"/>
      <c r="I26" s="14"/>
    </row>
    <row r="27" spans="1:12" x14ac:dyDescent="0.25">
      <c r="A27">
        <v>725</v>
      </c>
      <c r="D27" s="13">
        <v>19500000</v>
      </c>
      <c r="E27" s="13">
        <f t="shared" si="0"/>
        <v>26896.551724137931</v>
      </c>
      <c r="F27" s="13"/>
      <c r="G27" s="13"/>
    </row>
    <row r="28" spans="1:12" x14ac:dyDescent="0.25">
      <c r="A28">
        <v>747</v>
      </c>
      <c r="D28" s="13">
        <v>19300000</v>
      </c>
      <c r="E28" s="13">
        <f t="shared" si="0"/>
        <v>25836.680053547523</v>
      </c>
      <c r="F28" s="13"/>
      <c r="G28" s="13"/>
    </row>
    <row r="29" spans="1:12" x14ac:dyDescent="0.25">
      <c r="D29" s="13"/>
      <c r="E29" s="13" t="e">
        <f t="shared" si="0"/>
        <v>#DIV/0!</v>
      </c>
      <c r="F29" s="13"/>
      <c r="G29" s="13"/>
    </row>
    <row r="30" spans="1:12" x14ac:dyDescent="0.25">
      <c r="D30" s="13"/>
      <c r="E30" s="13" t="e">
        <f t="shared" si="0"/>
        <v>#DIV/0!</v>
      </c>
      <c r="F30" s="13"/>
      <c r="G30" s="13"/>
    </row>
    <row r="31" spans="1:12" x14ac:dyDescent="0.25">
      <c r="E31" t="e">
        <f t="shared" si="0"/>
        <v>#DIV/0!</v>
      </c>
    </row>
    <row r="32" spans="1:12" x14ac:dyDescent="0.25">
      <c r="E32" t="e">
        <f t="shared" si="0"/>
        <v>#DIV/0!</v>
      </c>
    </row>
    <row r="34" spans="1:6" x14ac:dyDescent="0.25">
      <c r="A34" t="s">
        <v>33</v>
      </c>
    </row>
    <row r="35" spans="1:6" x14ac:dyDescent="0.25">
      <c r="A35" t="s">
        <v>7</v>
      </c>
      <c r="C35" t="s">
        <v>29</v>
      </c>
      <c r="D35" t="s">
        <v>31</v>
      </c>
      <c r="F35" t="s">
        <v>30</v>
      </c>
    </row>
    <row r="36" spans="1:6" x14ac:dyDescent="0.25">
      <c r="A36">
        <v>74.599999999999994</v>
      </c>
      <c r="B36" s="15">
        <f>A36*10.764</f>
        <v>802.99439999999993</v>
      </c>
      <c r="C36" s="15">
        <v>19000000</v>
      </c>
      <c r="D36" s="15">
        <f>C36/B36</f>
        <v>23661.435247867234</v>
      </c>
      <c r="E36" s="15"/>
      <c r="F36" s="15">
        <f>D36*1.2</f>
        <v>28393.72229744068</v>
      </c>
    </row>
    <row r="37" spans="1:6" x14ac:dyDescent="0.25">
      <c r="A37">
        <v>81.64</v>
      </c>
      <c r="B37" s="15">
        <f t="shared" ref="B37:B41" si="1">A37*10.764</f>
        <v>878.7729599999999</v>
      </c>
      <c r="C37" s="15">
        <v>18000000</v>
      </c>
      <c r="D37" s="15">
        <f t="shared" ref="D37:D41" si="2">C37/B37</f>
        <v>20483.106353204133</v>
      </c>
      <c r="E37" s="15"/>
      <c r="F37" s="15">
        <f t="shared" ref="F37:F41" si="3">D37*1.2</f>
        <v>24579.727623844959</v>
      </c>
    </row>
    <row r="38" spans="1:6" x14ac:dyDescent="0.25">
      <c r="A38">
        <v>65.239999999999995</v>
      </c>
      <c r="B38" s="15">
        <f t="shared" si="1"/>
        <v>702.24335999999994</v>
      </c>
      <c r="C38" s="15">
        <v>16400000</v>
      </c>
      <c r="D38" s="15">
        <f t="shared" si="2"/>
        <v>23353.727402990327</v>
      </c>
      <c r="E38" s="15"/>
      <c r="F38" s="15">
        <f t="shared" si="3"/>
        <v>28024.472883588391</v>
      </c>
    </row>
    <row r="39" spans="1:6" x14ac:dyDescent="0.25">
      <c r="A39">
        <v>65.239999999999995</v>
      </c>
      <c r="B39" s="15">
        <f t="shared" si="1"/>
        <v>702.24335999999994</v>
      </c>
      <c r="C39" s="15">
        <v>15100000</v>
      </c>
      <c r="D39" s="15">
        <f t="shared" si="2"/>
        <v>21502.5173039728</v>
      </c>
      <c r="E39" s="15"/>
      <c r="F39" s="15">
        <f t="shared" si="3"/>
        <v>25803.02076476736</v>
      </c>
    </row>
    <row r="40" spans="1:6" x14ac:dyDescent="0.25">
      <c r="A40">
        <v>74.599999999999994</v>
      </c>
      <c r="B40" s="15">
        <f t="shared" si="1"/>
        <v>802.99439999999993</v>
      </c>
      <c r="C40" s="15">
        <v>17000000</v>
      </c>
      <c r="D40" s="15">
        <f t="shared" si="2"/>
        <v>21170.757853354895</v>
      </c>
      <c r="E40" s="15"/>
      <c r="F40" s="15">
        <f t="shared" si="3"/>
        <v>25404.909424025875</v>
      </c>
    </row>
    <row r="41" spans="1:6" x14ac:dyDescent="0.25">
      <c r="A41">
        <v>74.599999999999994</v>
      </c>
      <c r="B41" s="15">
        <f t="shared" si="1"/>
        <v>802.99439999999993</v>
      </c>
      <c r="C41" s="15">
        <v>17500000</v>
      </c>
      <c r="D41" s="15">
        <f t="shared" si="2"/>
        <v>21793.42720198298</v>
      </c>
      <c r="E41" s="15"/>
      <c r="F41" s="15">
        <f t="shared" si="3"/>
        <v>26152.112642379576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A40" sqref="A40"/>
    </sheetView>
  </sheetViews>
  <sheetFormatPr defaultRowHeight="15" x14ac:dyDescent="0.25"/>
  <sheetData>
    <row r="1" spans="1:1" ht="51" x14ac:dyDescent="0.25">
      <c r="A1" s="1" t="s">
        <v>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2024-03-28T10:47:27Z</dcterms:modified>
</cp:coreProperties>
</file>