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MANGIDEVI SHANTILAL KATARIA - CBI\"/>
    </mc:Choice>
  </mc:AlternateContent>
  <xr:revisionPtr revIDLastSave="0" documentId="13_ncr:1_{55D6B60C-C500-4371-B39C-D64EE982364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34" i="4" l="1"/>
  <c r="H33" i="4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<sst xmlns="http://schemas.openxmlformats.org/spreadsheetml/2006/main" count="50" uniqueCount="43">
  <si>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</si>
  <si>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</si>
  <si>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</si>
  <si>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</si>
  <si>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</si>
  <si>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</si>
  <si>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</si>
  <si>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</si>
  <si>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</si>
  <si>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</si>
  <si>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</si>
  <si>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</si>
  <si>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</si>
  <si>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</si>
  <si>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</si>
  <si>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</si>
  <si>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</si>
  <si>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</si>
  <si>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</si>
  <si>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</si>
  <si>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</si>
  <si>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</si>
  <si>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</si>
  <si>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</si>
  <si>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</si>
  <si>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</si>
  <si>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</si>
  <si>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</si>
  <si>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</si>
  <si>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</si>
  <si>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</si>
  <si>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</si>
  <si>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</si>
  <si>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</si>
  <si>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</si>
  <si>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</si>
  <si>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</si>
  <si>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</si>
  <si>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Central Bank Of India ( BHAYANDER (EAST) - MANGIDEVI SHANTILAL KATARIA</t>
  </si>
  <si>
    <t>Agree BUA</t>
  </si>
  <si>
    <t>Terrace</t>
  </si>
  <si>
    <t>rate on 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</si>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</sst>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41054-93F5-40E5-862B-3115293D5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8973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0</xdr:rowOff>
    </xdr:from>
    <xdr:to>
      <xdr:col>30</xdr:col>
      <xdr:colOff>316878</xdr:colOff>
      <xdr:row>33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163EE-63D4-4D5D-AC45-18F2E0D3F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0"/>
          <a:ext cx="18290553" cy="64207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0</xdr:rowOff>
    </xdr:from>
    <xdr:to>
      <xdr:col>31</xdr:col>
      <xdr:colOff>2543</xdr:colOff>
      <xdr:row>33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5E0D9B-C22F-4A33-805E-96D41E9C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0"/>
          <a:ext cx="18223868" cy="62969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497837</xdr:colOff>
      <xdr:row>34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228DFD-4723-4D07-993E-6275DDAF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76237" cy="6306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31</xdr:col>
      <xdr:colOff>2553</xdr:colOff>
      <xdr:row>53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E43B80-BFC4-4D9F-8B6F-7591DE8C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90553" cy="900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2553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EA4BB-D354-4BE1-B208-CF28D2BE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90553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8B77B-4B2E-4521-958A-782B2A08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574047</xdr:colOff>
      <xdr:row>53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EB43B-6B72-4108-9781-AD5205D6C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52447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583574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3E141-4CE5-45EC-8110-3B8261C22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61974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1F8D5-7E5C-4ACE-9C86-470114886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72495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E290DB-6DA2-4F14-A160-03412AC36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74114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30</xdr:col>
      <xdr:colOff>212101</xdr:colOff>
      <xdr:row>33</xdr:row>
      <xdr:rowOff>143758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B20B7-2F75-481A-860A-6A5BE7A7D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104775"/>
          <a:ext cx="18281026" cy="6325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S35" sqref="S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270</v>
      </c>
      <c r="C3" s="4">
        <f>B3*1.2</f>
        <v>324</v>
      </c>
      <c r="D3" s="4">
        <f t="shared" ref="D3:D14" si="2">C3*1.2</f>
        <v>388.8</v>
      </c>
      <c r="E3" s="5">
        <f t="shared" ref="E3:E14" si="3">R3</f>
        <v>4500000</v>
      </c>
      <c r="F3" s="9">
        <f t="shared" ref="F3:F14" si="4">ROUND((E3/B3),0)</f>
        <v>16667</v>
      </c>
      <c r="G3" s="9">
        <f t="shared" ref="G3:G14" si="5">ROUND((E3/C3),0)</f>
        <v>13889</v>
      </c>
      <c r="H3" s="9">
        <f t="shared" ref="H3:H14" si="6">ROUND((E3/D3),0)</f>
        <v>11574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270</v>
      </c>
      <c r="R3" s="2">
        <v>4500000</v>
      </c>
    </row>
    <row r="4" spans="1:20" x14ac:dyDescent="0.25">
      <c r="A4" s="4">
        <f t="shared" ref="A4:A9" si="9">N4</f>
        <v>0</v>
      </c>
      <c r="B4" s="4">
        <f t="shared" ref="B4:B9" si="10">Q4</f>
        <v>373.33333333333337</v>
      </c>
      <c r="C4" s="4">
        <f t="shared" ref="C4:C9" si="11">B4*1.2</f>
        <v>448.00000000000006</v>
      </c>
      <c r="D4" s="4">
        <f t="shared" ref="D4:D9" si="12">C4*1.2</f>
        <v>537.6</v>
      </c>
      <c r="E4" s="5">
        <f t="shared" ref="E4:E9" si="13">R4</f>
        <v>4950000</v>
      </c>
      <c r="F4" s="9">
        <f t="shared" ref="F4:F9" si="14">ROUND((E4/B4),0)</f>
        <v>13259</v>
      </c>
      <c r="G4" s="9">
        <f t="shared" ref="G4:G9" si="15">ROUND((E4/C4),0)</f>
        <v>11049</v>
      </c>
      <c r="H4" s="9">
        <f t="shared" ref="H4:H9" si="16">ROUND((E4/D4),0)</f>
        <v>9208</v>
      </c>
      <c r="I4" s="4" t="e">
        <f>#REF!</f>
        <v>#REF!</v>
      </c>
      <c r="J4" s="4">
        <f t="shared" ref="J4:J9" si="17">S4</f>
        <v>0</v>
      </c>
      <c r="O4">
        <v>0</v>
      </c>
      <c r="P4">
        <v>448</v>
      </c>
      <c r="Q4">
        <f t="shared" ref="Q4:Q9" si="18">P4/1.2</f>
        <v>373.33333333333337</v>
      </c>
      <c r="R4" s="2">
        <v>4950000</v>
      </c>
    </row>
    <row r="5" spans="1:20" x14ac:dyDescent="0.25">
      <c r="A5" s="4">
        <f t="shared" si="9"/>
        <v>0</v>
      </c>
      <c r="B5" s="4">
        <f t="shared" si="10"/>
        <v>685</v>
      </c>
      <c r="C5" s="4">
        <f t="shared" si="11"/>
        <v>822</v>
      </c>
      <c r="D5" s="4">
        <f t="shared" si="12"/>
        <v>986.4</v>
      </c>
      <c r="E5" s="5">
        <f t="shared" si="13"/>
        <v>10975000</v>
      </c>
      <c r="F5" s="9">
        <f t="shared" si="14"/>
        <v>16022</v>
      </c>
      <c r="G5" s="9">
        <f t="shared" si="15"/>
        <v>13352</v>
      </c>
      <c r="H5" s="9">
        <f t="shared" si="16"/>
        <v>11126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685</v>
      </c>
      <c r="R5" s="2">
        <v>10975000</v>
      </c>
    </row>
    <row r="6" spans="1:20" x14ac:dyDescent="0.25">
      <c r="A6" s="4">
        <f t="shared" si="9"/>
        <v>0</v>
      </c>
      <c r="B6" s="4">
        <f t="shared" si="10"/>
        <v>438</v>
      </c>
      <c r="C6" s="4">
        <f t="shared" si="11"/>
        <v>525.6</v>
      </c>
      <c r="D6" s="4">
        <f t="shared" si="12"/>
        <v>630.72</v>
      </c>
      <c r="E6" s="5">
        <f t="shared" si="13"/>
        <v>4600000</v>
      </c>
      <c r="F6" s="9">
        <f t="shared" si="14"/>
        <v>10502</v>
      </c>
      <c r="G6" s="9">
        <f t="shared" si="15"/>
        <v>8752</v>
      </c>
      <c r="H6" s="9">
        <f t="shared" si="16"/>
        <v>7293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v>438</v>
      </c>
      <c r="R6" s="2">
        <v>4600000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275</v>
      </c>
      <c r="C16" s="4">
        <f>B16*1.2</f>
        <v>330</v>
      </c>
      <c r="D16" s="4">
        <f t="shared" ref="D16:D28" si="34">C16*1.2</f>
        <v>396</v>
      </c>
      <c r="E16" s="5">
        <f t="shared" ref="E16:E28" si="35">R16</f>
        <v>4000000</v>
      </c>
      <c r="F16" s="9">
        <f t="shared" ref="F16:F28" si="36">ROUND((E16/B16),0)</f>
        <v>14545</v>
      </c>
      <c r="G16" s="9">
        <f t="shared" ref="G16:G28" si="37">ROUND((E16/C16),0)</f>
        <v>12121</v>
      </c>
      <c r="H16" s="9">
        <f t="shared" ref="H16:H28" si="38">ROUND((E16/D16),0)</f>
        <v>10101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275</v>
      </c>
      <c r="R16" s="2">
        <v>4000000</v>
      </c>
    </row>
    <row r="17" spans="1:24" x14ac:dyDescent="0.25">
      <c r="A17" s="4">
        <f t="shared" si="32"/>
        <v>0</v>
      </c>
      <c r="B17" s="4">
        <f t="shared" si="33"/>
        <v>425</v>
      </c>
      <c r="C17" s="4">
        <f t="shared" ref="C17:C28" si="41">B17*1.2</f>
        <v>510</v>
      </c>
      <c r="D17" s="4">
        <f t="shared" si="34"/>
        <v>612</v>
      </c>
      <c r="E17" s="5">
        <f t="shared" si="35"/>
        <v>6200000</v>
      </c>
      <c r="F17" s="9">
        <f t="shared" si="36"/>
        <v>14588</v>
      </c>
      <c r="G17" s="9">
        <f t="shared" si="37"/>
        <v>12157</v>
      </c>
      <c r="H17" s="9">
        <f t="shared" si="38"/>
        <v>10131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425</v>
      </c>
      <c r="R17" s="2">
        <v>6200000</v>
      </c>
    </row>
    <row r="18" spans="1:24" x14ac:dyDescent="0.25">
      <c r="A18" s="4">
        <f t="shared" si="32"/>
        <v>0</v>
      </c>
      <c r="B18" s="4">
        <f t="shared" si="33"/>
        <v>570.83333333333337</v>
      </c>
      <c r="C18" s="4">
        <f t="shared" si="41"/>
        <v>685</v>
      </c>
      <c r="D18" s="4">
        <f t="shared" si="34"/>
        <v>822</v>
      </c>
      <c r="E18" s="5">
        <f t="shared" si="35"/>
        <v>9500000</v>
      </c>
      <c r="F18" s="9">
        <f t="shared" si="36"/>
        <v>16642</v>
      </c>
      <c r="G18" s="9">
        <f t="shared" si="37"/>
        <v>13869</v>
      </c>
      <c r="H18" s="9">
        <f t="shared" si="38"/>
        <v>11557</v>
      </c>
      <c r="I18" s="4" t="e">
        <f>#REF!</f>
        <v>#REF!</v>
      </c>
      <c r="J18" s="4">
        <f t="shared" si="39"/>
        <v>0</v>
      </c>
      <c r="O18">
        <v>0</v>
      </c>
      <c r="P18">
        <v>685</v>
      </c>
      <c r="Q18">
        <f t="shared" si="40"/>
        <v>570.83333333333337</v>
      </c>
      <c r="R18" s="2">
        <v>9500000</v>
      </c>
    </row>
    <row r="19" spans="1:24" x14ac:dyDescent="0.25">
      <c r="A19" s="4">
        <f t="shared" si="32"/>
        <v>0</v>
      </c>
      <c r="B19" s="4">
        <f t="shared" si="33"/>
        <v>875</v>
      </c>
      <c r="C19" s="4">
        <f t="shared" si="41"/>
        <v>1050</v>
      </c>
      <c r="D19" s="4">
        <f t="shared" si="34"/>
        <v>1260</v>
      </c>
      <c r="E19" s="5">
        <f t="shared" si="35"/>
        <v>9000000</v>
      </c>
      <c r="F19" s="9">
        <f t="shared" si="36"/>
        <v>10286</v>
      </c>
      <c r="G19" s="9">
        <f t="shared" si="37"/>
        <v>8571</v>
      </c>
      <c r="H19" s="9">
        <f t="shared" si="38"/>
        <v>7143</v>
      </c>
      <c r="I19" s="4" t="e">
        <f>#REF!</f>
        <v>#REF!</v>
      </c>
      <c r="J19" s="4">
        <f t="shared" si="39"/>
        <v>0</v>
      </c>
      <c r="O19">
        <v>0</v>
      </c>
      <c r="P19">
        <v>1050</v>
      </c>
      <c r="Q19">
        <f t="shared" si="40"/>
        <v>875</v>
      </c>
      <c r="R19" s="2">
        <v>9000000</v>
      </c>
    </row>
    <row r="20" spans="1:24" x14ac:dyDescent="0.25">
      <c r="A20" s="4">
        <f t="shared" si="32"/>
        <v>0</v>
      </c>
      <c r="B20" s="4">
        <f t="shared" si="33"/>
        <v>566.66666666666674</v>
      </c>
      <c r="C20" s="4">
        <f t="shared" si="41"/>
        <v>680.00000000000011</v>
      </c>
      <c r="D20" s="4">
        <f t="shared" si="34"/>
        <v>816.00000000000011</v>
      </c>
      <c r="E20" s="5">
        <f t="shared" si="35"/>
        <v>10000000</v>
      </c>
      <c r="F20" s="9">
        <f t="shared" si="36"/>
        <v>17647</v>
      </c>
      <c r="G20" s="9">
        <f t="shared" si="37"/>
        <v>14706</v>
      </c>
      <c r="H20" s="9">
        <f t="shared" si="38"/>
        <v>12255</v>
      </c>
      <c r="I20" s="4" t="e">
        <f>#REF!</f>
        <v>#REF!</v>
      </c>
      <c r="J20" s="4">
        <f t="shared" si="39"/>
        <v>0</v>
      </c>
      <c r="O20">
        <v>0</v>
      </c>
      <c r="P20">
        <v>680</v>
      </c>
      <c r="Q20">
        <f t="shared" si="40"/>
        <v>566.66666666666674</v>
      </c>
      <c r="R20" s="2">
        <v>10000000</v>
      </c>
    </row>
    <row r="21" spans="1:24" x14ac:dyDescent="0.25">
      <c r="A21" s="4">
        <f t="shared" si="32"/>
        <v>0</v>
      </c>
      <c r="B21" s="4">
        <f t="shared" si="33"/>
        <v>413.33333333333337</v>
      </c>
      <c r="C21" s="4">
        <f t="shared" si="41"/>
        <v>496</v>
      </c>
      <c r="D21" s="4">
        <f t="shared" si="34"/>
        <v>595.19999999999993</v>
      </c>
      <c r="E21" s="5">
        <f t="shared" si="35"/>
        <v>5700000</v>
      </c>
      <c r="F21" s="9">
        <f t="shared" si="36"/>
        <v>13790</v>
      </c>
      <c r="G21" s="9">
        <f t="shared" si="37"/>
        <v>11492</v>
      </c>
      <c r="H21" s="9">
        <f t="shared" si="38"/>
        <v>9577</v>
      </c>
      <c r="I21" s="4" t="e">
        <f>#REF!</f>
        <v>#REF!</v>
      </c>
      <c r="J21" s="4">
        <f t="shared" si="39"/>
        <v>0</v>
      </c>
      <c r="O21">
        <v>0</v>
      </c>
      <c r="P21">
        <v>496</v>
      </c>
      <c r="Q21">
        <f t="shared" si="40"/>
        <v>413.33333333333337</v>
      </c>
      <c r="R21" s="2">
        <v>5700000</v>
      </c>
    </row>
    <row r="22" spans="1:24" x14ac:dyDescent="0.25">
      <c r="A22" s="4">
        <f t="shared" ref="A22:A24" si="42">N22</f>
        <v>0</v>
      </c>
      <c r="B22" s="4">
        <f t="shared" ref="B22:B24" si="43">Q22</f>
        <v>500</v>
      </c>
      <c r="C22" s="4">
        <f t="shared" ref="C22:C24" si="44">B22*1.2</f>
        <v>600</v>
      </c>
      <c r="D22" s="4">
        <f t="shared" ref="D22:D24" si="45">C22*1.2</f>
        <v>720</v>
      </c>
      <c r="E22" s="5">
        <f t="shared" ref="E22:E24" si="46">R22</f>
        <v>6900000</v>
      </c>
      <c r="F22" s="9">
        <f t="shared" ref="F22:F24" si="47">ROUND((E22/B22),0)</f>
        <v>13800</v>
      </c>
      <c r="G22" s="9">
        <f t="shared" ref="G22:G24" si="48">ROUND((E22/C22),0)</f>
        <v>11500</v>
      </c>
      <c r="H22" s="9">
        <f t="shared" ref="H22:H24" si="49">ROUND((E22/D22),0)</f>
        <v>9583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500</v>
      </c>
      <c r="R22" s="2">
        <v>6900000</v>
      </c>
    </row>
    <row r="23" spans="1:24" x14ac:dyDescent="0.25">
      <c r="A23" s="4">
        <f t="shared" si="42"/>
        <v>0</v>
      </c>
      <c r="B23" s="4">
        <f t="shared" si="43"/>
        <v>614</v>
      </c>
      <c r="C23" s="4">
        <f t="shared" si="44"/>
        <v>736.8</v>
      </c>
      <c r="D23" s="4">
        <f t="shared" si="45"/>
        <v>884.16</v>
      </c>
      <c r="E23" s="5">
        <f t="shared" si="46"/>
        <v>11100000</v>
      </c>
      <c r="F23" s="9">
        <f t="shared" si="47"/>
        <v>18078</v>
      </c>
      <c r="G23" s="9">
        <f t="shared" si="48"/>
        <v>15065</v>
      </c>
      <c r="H23" s="9">
        <f t="shared" si="49"/>
        <v>12554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614</v>
      </c>
      <c r="R23" s="2">
        <v>11100000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-2500</v>
      </c>
      <c r="X31" s="22"/>
    </row>
    <row r="32" spans="1:24" ht="15.75" x14ac:dyDescent="0.25">
      <c r="E32" t="s">
        <v>39</v>
      </c>
      <c r="F32" s="7">
        <v>89.21</v>
      </c>
      <c r="G32" s="6">
        <f>F32*10.764</f>
        <v>960.25643999999988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18.579999999999998</v>
      </c>
      <c r="G33" s="6">
        <f>F33*10.764</f>
        <v>199.99511999999996</v>
      </c>
      <c r="H33">
        <f>G33*0.4</f>
        <v>79.998047999999983</v>
      </c>
      <c r="S33" s="10"/>
      <c r="T33" s="10"/>
      <c r="U33" s="17" t="s">
        <v>17</v>
      </c>
      <c r="V33" s="23"/>
      <c r="W33" s="24">
        <f>X33-X34</f>
        <v>32</v>
      </c>
      <c r="X33" s="25">
        <v>2024</v>
      </c>
    </row>
    <row r="34" spans="5:25" ht="15.75" x14ac:dyDescent="0.25">
      <c r="H34">
        <f>G32+H33</f>
        <v>1040.2544879999998</v>
      </c>
      <c r="S34" s="10"/>
      <c r="T34" s="10"/>
      <c r="U34" s="17" t="s">
        <v>18</v>
      </c>
      <c r="V34" s="23"/>
      <c r="W34" s="24">
        <f>W35-W33</f>
        <v>28</v>
      </c>
      <c r="X34" s="24">
        <v>1992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48</v>
      </c>
      <c r="X36" s="24"/>
    </row>
    <row r="37" spans="5:25" ht="15.75" x14ac:dyDescent="0.25">
      <c r="U37" s="17"/>
      <c r="V37" s="26"/>
      <c r="W37" s="27">
        <f>W36%</f>
        <v>0.48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1200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1300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-2500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-1200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1040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-1248000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-1123200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-998400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2600000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-2600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2024-04-06T06:46:17Z</dcterms:modified>
</cp:coreProperties>
</file>