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Arun wagh\"/>
    </mc:Choice>
  </mc:AlternateContent>
  <bookViews>
    <workbookView xWindow="0" yWindow="0" windowWidth="15360" windowHeight="7755" tabRatio="481"/>
  </bookViews>
  <sheets>
    <sheet name="Sheet1" sheetId="1" r:id="rId1"/>
    <sheet name="Listing1" sheetId="2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C57" i="1" l="1"/>
  <c r="C4" i="1" l="1"/>
  <c r="B36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I7" i="1"/>
  <c r="C4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/>
  <c r="C54" i="1"/>
  <c r="C55" i="1" s="1"/>
  <c r="C56" i="1" s="1"/>
  <c r="C47" i="1" l="1"/>
  <c r="C48" i="1" s="1"/>
  <c r="C49" i="1" s="1"/>
  <c r="J33" i="1"/>
  <c r="C53" i="1" l="1"/>
  <c r="C50" i="1"/>
  <c r="C51" i="1" s="1"/>
  <c r="C52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<sst xmlns="http://schemas.openxmlformats.org/spreadsheetml/2006/main" count="27" uniqueCount="24">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</sst>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493620</xdr:colOff>
      <xdr:row>8</xdr:row>
      <xdr:rowOff>36420</xdr:rowOff>
    </xdr:from>
    <xdr:to>
      <xdr:col>10</xdr:col>
      <xdr:colOff>136152</xdr:colOff>
      <xdr:row>27</xdr:row>
      <xdr:rowOff>84045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620" y="1560420"/>
          <a:ext cx="5693708" cy="3667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6</xdr:row>
      <xdr:rowOff>76200</xdr:rowOff>
    </xdr:from>
    <xdr:to>
      <xdr:col>9</xdr:col>
      <xdr:colOff>409575</xdr:colOff>
      <xdr:row>25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19200"/>
          <a:ext cx="5734050" cy="3590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zoomScaleNormal="100" workbookViewId="0">
      <pane xSplit="3" ySplit="5" topLeftCell="I6" activePane="bottomRight" state="frozen"/>
      <selection pane="topRight" activeCell="D1" sqref="D1"/>
      <selection pane="bottomLeft" activeCell="A6" sqref="A6"/>
      <selection pane="bottomRight" activeCell="L27" sqref="L27"/>
    </sheetView>
  </sheetViews>
  <sheetFormatPr defaultRowHeight="16.5" x14ac:dyDescent="0.3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150</v>
      </c>
      <c r="E2" s="4"/>
      <c r="F2" s="4"/>
      <c r="G2" s="23"/>
      <c r="H2" s="1"/>
    </row>
    <row r="3" spans="1:15" x14ac:dyDescent="0.3">
      <c r="B3" s="22" t="s">
        <v>10</v>
      </c>
      <c r="C3" s="25">
        <v>21500</v>
      </c>
      <c r="D3" s="13"/>
      <c r="E3" s="24"/>
      <c r="F3" s="24"/>
      <c r="G3" s="13"/>
      <c r="H3" s="1"/>
    </row>
    <row r="4" spans="1:15" ht="24" customHeight="1" x14ac:dyDescent="0.3">
      <c r="B4" s="73" t="s">
        <v>21</v>
      </c>
      <c r="C4" s="70">
        <f>ROUND((C2*C3),0)</f>
        <v>3225000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 x14ac:dyDescent="0.35">
      <c r="B7" s="60" t="s">
        <v>23</v>
      </c>
      <c r="C7" s="63">
        <v>60.936</v>
      </c>
      <c r="D7" s="40">
        <v>2024</v>
      </c>
      <c r="E7" s="40">
        <v>2024</v>
      </c>
      <c r="F7" s="40">
        <v>60</v>
      </c>
      <c r="G7" s="58">
        <v>21500</v>
      </c>
      <c r="H7" s="67">
        <v>13</v>
      </c>
      <c r="I7" s="68">
        <f>IF(H7&gt;=5,90*H7/F7,0)</f>
        <v>19.5</v>
      </c>
      <c r="J7" s="69">
        <f t="shared" ref="J7:J12" si="0">G7/100*I7</f>
        <v>4192.5</v>
      </c>
      <c r="K7" s="69">
        <f>ROUND((G7-J7),0)</f>
        <v>17308</v>
      </c>
      <c r="L7" s="69">
        <f>ROUND((K7*C7),0)</f>
        <v>1054680</v>
      </c>
      <c r="M7" s="69">
        <f>ROUND((C7*G7),0)</f>
        <v>1310124</v>
      </c>
    </row>
    <row r="8" spans="1:15" ht="17.25" hidden="1" thickBot="1" x14ac:dyDescent="0.35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 x14ac:dyDescent="0.35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 x14ac:dyDescent="0.35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 x14ac:dyDescent="0.35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 x14ac:dyDescent="0.35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 x14ac:dyDescent="0.35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 x14ac:dyDescent="0.35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 x14ac:dyDescent="0.35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 x14ac:dyDescent="0.35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 x14ac:dyDescent="0.35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 x14ac:dyDescent="0.35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 x14ac:dyDescent="0.35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 x14ac:dyDescent="0.35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 x14ac:dyDescent="0.35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 x14ac:dyDescent="0.35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 x14ac:dyDescent="0.35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 x14ac:dyDescent="0.35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 x14ac:dyDescent="0.35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 x14ac:dyDescent="0.35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 x14ac:dyDescent="0.3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1054680</v>
      </c>
      <c r="M27" s="15">
        <f>SUM(M7:M26)</f>
        <v>1310124</v>
      </c>
    </row>
    <row r="28" spans="1:14" hidden="1" x14ac:dyDescent="0.3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>
        <f>C4+L27</f>
        <v>4279680</v>
      </c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 x14ac:dyDescent="0.3">
      <c r="B36" s="9" t="e">
        <f>C7/#REF!</f>
        <v>#REF!</v>
      </c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 x14ac:dyDescent="0.3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 x14ac:dyDescent="0.3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 x14ac:dyDescent="0.3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 x14ac:dyDescent="0.3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 x14ac:dyDescent="0.3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 x14ac:dyDescent="0.3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 x14ac:dyDescent="0.3">
      <c r="B46" s="2" t="s">
        <v>16</v>
      </c>
      <c r="C46" s="70">
        <f>C4</f>
        <v>3225000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 x14ac:dyDescent="0.3">
      <c r="B47" s="2" t="s">
        <v>17</v>
      </c>
      <c r="C47" s="70">
        <f>L27</f>
        <v>1054680</v>
      </c>
      <c r="D47" s="17"/>
      <c r="E47" s="17"/>
      <c r="F47" s="17"/>
      <c r="G47" s="17"/>
      <c r="H47" s="18"/>
      <c r="K47" s="18"/>
    </row>
    <row r="48" spans="2:15" x14ac:dyDescent="0.3">
      <c r="B48" s="11" t="s">
        <v>12</v>
      </c>
      <c r="C48" s="70">
        <f>C46+C47</f>
        <v>4279680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 x14ac:dyDescent="0.3">
      <c r="B49" s="11" t="s">
        <v>13</v>
      </c>
      <c r="C49" s="70">
        <f>ROUND((C48*0.95),0)</f>
        <v>4065696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 x14ac:dyDescent="0.3">
      <c r="B50" s="28" t="s">
        <v>11</v>
      </c>
      <c r="C50" s="70">
        <f>C48*0.8</f>
        <v>3423744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 x14ac:dyDescent="0.3">
      <c r="B51" s="33"/>
      <c r="C51" s="70">
        <f>ROUNDUP(C50,0)</f>
        <v>3423744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 x14ac:dyDescent="0.3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 x14ac:dyDescent="0.3">
      <c r="B53" s="11" t="s">
        <v>14</v>
      </c>
      <c r="C53" s="70">
        <f>ROUND((C48*0.8),0)</f>
        <v>3423744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 x14ac:dyDescent="0.3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 x14ac:dyDescent="0.3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 x14ac:dyDescent="0.3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 x14ac:dyDescent="0.3">
      <c r="B57" s="11" t="s">
        <v>18</v>
      </c>
      <c r="C57" s="70">
        <f>L27*0.85</f>
        <v>896478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 x14ac:dyDescent="0.3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 x14ac:dyDescent="0.3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 x14ac:dyDescent="0.3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 x14ac:dyDescent="0.3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 x14ac:dyDescent="0.3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 x14ac:dyDescent="0.3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 x14ac:dyDescent="0.3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 x14ac:dyDescent="0.3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 x14ac:dyDescent="0.3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 x14ac:dyDescent="0.3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 x14ac:dyDescent="0.3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 x14ac:dyDescent="0.3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 x14ac:dyDescent="0.3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 x14ac:dyDescent="0.3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 x14ac:dyDescent="0.3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 x14ac:dyDescent="0.3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 x14ac:dyDescent="0.3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 x14ac:dyDescent="0.3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 x14ac:dyDescent="0.3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 x14ac:dyDescent="0.3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 x14ac:dyDescent="0.3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 x14ac:dyDescent="0.3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="85" zoomScaleNormal="85" workbookViewId="0">
      <selection activeCell="O21" sqref="O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N17" sqref="N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2024-03-26T07:54:25Z</dcterms:modified>
</cp:coreProperties>
</file>