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Saiaj Heights - Bhiwandi\"/>
    </mc:Choice>
  </mc:AlternateContent>
  <xr:revisionPtr revIDLastSave="0" documentId="13_ncr:1_{BC72B93A-6075-4630-8320-424B3C7A9C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 Wing" sheetId="87" r:id="rId1"/>
    <sheet name="C Wing (Sale)" sheetId="102" r:id="rId2"/>
    <sheet name="C Wing (Rehab)" sheetId="103" r:id="rId3"/>
    <sheet name="Total" sheetId="79" r:id="rId4"/>
    <sheet name="RERA" sheetId="80" r:id="rId5"/>
    <sheet name="Typical Floor" sheetId="85" r:id="rId6"/>
    <sheet name="IGR" sheetId="94" r:id="rId7"/>
    <sheet name="RR" sheetId="95" r:id="rId8"/>
    <sheet name="Sheet1" sheetId="101" r:id="rId9"/>
  </sheets>
  <definedNames>
    <definedName name="_xlnm._FilterDatabase" localSheetId="0" hidden="1">'C Wing'!$D$2:$D$142</definedName>
    <definedName name="_xlnm._FilterDatabase" localSheetId="2" hidden="1">'C Wing (Rehab)'!$N$1:$N$9</definedName>
    <definedName name="_xlnm._FilterDatabase" localSheetId="1" hidden="1">'C Wing (Sale)'!$D$1:$D$137</definedName>
  </definedNames>
  <calcPr calcId="191029"/>
</workbook>
</file>

<file path=xl/calcChain.xml><?xml version="1.0" encoding="utf-8"?>
<calcChain xmlns="http://schemas.openxmlformats.org/spreadsheetml/2006/main">
  <c r="O2" i="87" l="1"/>
  <c r="F24" i="94"/>
  <c r="O4" i="94"/>
  <c r="I4" i="94"/>
  <c r="I5" i="94"/>
  <c r="I9" i="94"/>
  <c r="D4" i="94"/>
  <c r="D6" i="94"/>
  <c r="D7" i="94"/>
  <c r="I7" i="94" s="1"/>
  <c r="D8" i="94"/>
  <c r="I8" i="94" s="1"/>
  <c r="D9" i="94"/>
  <c r="D10" i="94"/>
  <c r="D11" i="94"/>
  <c r="D12" i="94"/>
  <c r="D13" i="94"/>
  <c r="D14" i="94"/>
  <c r="D15" i="94"/>
  <c r="D16" i="94"/>
  <c r="D17" i="94"/>
  <c r="J5" i="79"/>
  <c r="J4" i="79"/>
  <c r="D4" i="79"/>
  <c r="E4" i="79"/>
  <c r="F4" i="79"/>
  <c r="G4" i="79"/>
  <c r="H4" i="79"/>
  <c r="D2" i="79"/>
  <c r="F8" i="103"/>
  <c r="E8" i="103"/>
  <c r="K7" i="103"/>
  <c r="L7" i="103" s="1"/>
  <c r="G7" i="103"/>
  <c r="H7" i="103" s="1"/>
  <c r="M7" i="103" s="1"/>
  <c r="K6" i="103"/>
  <c r="L6" i="103" s="1"/>
  <c r="G6" i="103"/>
  <c r="H6" i="103" s="1"/>
  <c r="M6" i="103" s="1"/>
  <c r="K5" i="103"/>
  <c r="L5" i="103" s="1"/>
  <c r="G5" i="103"/>
  <c r="H5" i="103" s="1"/>
  <c r="M5" i="103" s="1"/>
  <c r="K4" i="103"/>
  <c r="L4" i="103" s="1"/>
  <c r="G4" i="103"/>
  <c r="H4" i="103" s="1"/>
  <c r="M4" i="103" s="1"/>
  <c r="K3" i="103"/>
  <c r="L3" i="103" s="1"/>
  <c r="G3" i="103"/>
  <c r="H3" i="103" s="1"/>
  <c r="M3" i="103" s="1"/>
  <c r="K2" i="103"/>
  <c r="L2" i="103" s="1"/>
  <c r="G2" i="103"/>
  <c r="H2" i="103" s="1"/>
  <c r="M2" i="103" s="1"/>
  <c r="F136" i="102"/>
  <c r="E136" i="102"/>
  <c r="G135" i="102"/>
  <c r="H135" i="102" s="1"/>
  <c r="M135" i="102" s="1"/>
  <c r="G134" i="102"/>
  <c r="H134" i="102" s="1"/>
  <c r="M134" i="102" s="1"/>
  <c r="G133" i="102"/>
  <c r="G132" i="102"/>
  <c r="H132" i="102" s="1"/>
  <c r="M132" i="102" s="1"/>
  <c r="G131" i="102"/>
  <c r="H131" i="102" s="1"/>
  <c r="M131" i="102" s="1"/>
  <c r="G130" i="102"/>
  <c r="H130" i="102" s="1"/>
  <c r="M130" i="102" s="1"/>
  <c r="G129" i="102"/>
  <c r="G128" i="102"/>
  <c r="H128" i="102" s="1"/>
  <c r="M128" i="102" s="1"/>
  <c r="G127" i="102"/>
  <c r="H127" i="102" s="1"/>
  <c r="M127" i="102" s="1"/>
  <c r="G126" i="102"/>
  <c r="H126" i="102" s="1"/>
  <c r="M126" i="102" s="1"/>
  <c r="G125" i="102"/>
  <c r="G124" i="102"/>
  <c r="H124" i="102" s="1"/>
  <c r="M124" i="102" s="1"/>
  <c r="G123" i="102"/>
  <c r="H123" i="102" s="1"/>
  <c r="M123" i="102" s="1"/>
  <c r="G122" i="102"/>
  <c r="H122" i="102" s="1"/>
  <c r="M122" i="102" s="1"/>
  <c r="G121" i="102"/>
  <c r="G120" i="102"/>
  <c r="H120" i="102" s="1"/>
  <c r="M120" i="102" s="1"/>
  <c r="G119" i="102"/>
  <c r="H119" i="102" s="1"/>
  <c r="M119" i="102" s="1"/>
  <c r="G118" i="102"/>
  <c r="H118" i="102" s="1"/>
  <c r="M118" i="102" s="1"/>
  <c r="G117" i="102"/>
  <c r="G116" i="102"/>
  <c r="H116" i="102" s="1"/>
  <c r="M116" i="102" s="1"/>
  <c r="G115" i="102"/>
  <c r="H115" i="102" s="1"/>
  <c r="M115" i="102" s="1"/>
  <c r="G114" i="102"/>
  <c r="H114" i="102" s="1"/>
  <c r="M114" i="102" s="1"/>
  <c r="G113" i="102"/>
  <c r="G112" i="102"/>
  <c r="H112" i="102" s="1"/>
  <c r="M112" i="102" s="1"/>
  <c r="G111" i="102"/>
  <c r="H111" i="102" s="1"/>
  <c r="M111" i="102" s="1"/>
  <c r="G110" i="102"/>
  <c r="H110" i="102" s="1"/>
  <c r="M110" i="102" s="1"/>
  <c r="G109" i="102"/>
  <c r="G108" i="102"/>
  <c r="H108" i="102" s="1"/>
  <c r="M108" i="102" s="1"/>
  <c r="G107" i="102"/>
  <c r="H107" i="102" s="1"/>
  <c r="M107" i="102" s="1"/>
  <c r="G106" i="102"/>
  <c r="H106" i="102" s="1"/>
  <c r="M106" i="102" s="1"/>
  <c r="G105" i="102"/>
  <c r="G104" i="102"/>
  <c r="H104" i="102" s="1"/>
  <c r="M104" i="102" s="1"/>
  <c r="G103" i="102"/>
  <c r="H103" i="102" s="1"/>
  <c r="M103" i="102" s="1"/>
  <c r="G102" i="102"/>
  <c r="H102" i="102" s="1"/>
  <c r="M102" i="102" s="1"/>
  <c r="G101" i="102"/>
  <c r="G100" i="102"/>
  <c r="H100" i="102" s="1"/>
  <c r="M100" i="102" s="1"/>
  <c r="G99" i="102"/>
  <c r="H99" i="102" s="1"/>
  <c r="M99" i="102" s="1"/>
  <c r="G98" i="102"/>
  <c r="H98" i="102" s="1"/>
  <c r="M98" i="102" s="1"/>
  <c r="G97" i="102"/>
  <c r="G96" i="102"/>
  <c r="H96" i="102" s="1"/>
  <c r="M96" i="102" s="1"/>
  <c r="G95" i="102"/>
  <c r="H95" i="102" s="1"/>
  <c r="M95" i="102" s="1"/>
  <c r="G94" i="102"/>
  <c r="H94" i="102" s="1"/>
  <c r="M94" i="102" s="1"/>
  <c r="G93" i="102"/>
  <c r="G92" i="102"/>
  <c r="H92" i="102" s="1"/>
  <c r="M92" i="102" s="1"/>
  <c r="G91" i="102"/>
  <c r="H91" i="102" s="1"/>
  <c r="M91" i="102" s="1"/>
  <c r="G90" i="102"/>
  <c r="G89" i="102"/>
  <c r="H89" i="102" s="1"/>
  <c r="M89" i="102" s="1"/>
  <c r="G88" i="102"/>
  <c r="H88" i="102" s="1"/>
  <c r="M88" i="102" s="1"/>
  <c r="G87" i="102"/>
  <c r="G86" i="102"/>
  <c r="H86" i="102" s="1"/>
  <c r="M86" i="102" s="1"/>
  <c r="G85" i="102"/>
  <c r="H85" i="102" s="1"/>
  <c r="M85" i="102" s="1"/>
  <c r="G84" i="102"/>
  <c r="H84" i="102" s="1"/>
  <c r="M84" i="102" s="1"/>
  <c r="G83" i="102"/>
  <c r="G82" i="102"/>
  <c r="G81" i="102"/>
  <c r="G80" i="102"/>
  <c r="H80" i="102" s="1"/>
  <c r="M80" i="102" s="1"/>
  <c r="G79" i="102"/>
  <c r="H79" i="102" s="1"/>
  <c r="M79" i="102" s="1"/>
  <c r="G78" i="102"/>
  <c r="H78" i="102" s="1"/>
  <c r="M78" i="102" s="1"/>
  <c r="G77" i="102"/>
  <c r="H77" i="102" s="1"/>
  <c r="M77" i="102" s="1"/>
  <c r="G76" i="102"/>
  <c r="H76" i="102" s="1"/>
  <c r="M76" i="102" s="1"/>
  <c r="G75" i="102"/>
  <c r="H75" i="102" s="1"/>
  <c r="M75" i="102" s="1"/>
  <c r="G74" i="102"/>
  <c r="H74" i="102" s="1"/>
  <c r="M74" i="102" s="1"/>
  <c r="G73" i="102"/>
  <c r="H73" i="102" s="1"/>
  <c r="M73" i="102" s="1"/>
  <c r="G72" i="102"/>
  <c r="H72" i="102" s="1"/>
  <c r="M72" i="102" s="1"/>
  <c r="G71" i="102"/>
  <c r="H71" i="102" s="1"/>
  <c r="M71" i="102" s="1"/>
  <c r="G70" i="102"/>
  <c r="H70" i="102" s="1"/>
  <c r="M70" i="102" s="1"/>
  <c r="G69" i="102"/>
  <c r="H69" i="102" s="1"/>
  <c r="M69" i="102" s="1"/>
  <c r="G68" i="102"/>
  <c r="H68" i="102" s="1"/>
  <c r="M68" i="102" s="1"/>
  <c r="G67" i="102"/>
  <c r="H67" i="102" s="1"/>
  <c r="M67" i="102" s="1"/>
  <c r="G66" i="102"/>
  <c r="H66" i="102" s="1"/>
  <c r="M66" i="102" s="1"/>
  <c r="G65" i="102"/>
  <c r="H65" i="102" s="1"/>
  <c r="M65" i="102" s="1"/>
  <c r="G64" i="102"/>
  <c r="H64" i="102" s="1"/>
  <c r="M64" i="102" s="1"/>
  <c r="G63" i="102"/>
  <c r="H63" i="102" s="1"/>
  <c r="M63" i="102" s="1"/>
  <c r="G62" i="102"/>
  <c r="H62" i="102" s="1"/>
  <c r="M62" i="102" s="1"/>
  <c r="G61" i="102"/>
  <c r="H61" i="102" s="1"/>
  <c r="M61" i="102" s="1"/>
  <c r="G60" i="102"/>
  <c r="H60" i="102" s="1"/>
  <c r="M60" i="102" s="1"/>
  <c r="G59" i="102"/>
  <c r="H59" i="102" s="1"/>
  <c r="M59" i="102" s="1"/>
  <c r="G58" i="102"/>
  <c r="H58" i="102" s="1"/>
  <c r="M58" i="102" s="1"/>
  <c r="G57" i="102"/>
  <c r="H57" i="102" s="1"/>
  <c r="M57" i="102" s="1"/>
  <c r="G56" i="102"/>
  <c r="H56" i="102" s="1"/>
  <c r="M56" i="102" s="1"/>
  <c r="G55" i="102"/>
  <c r="H55" i="102" s="1"/>
  <c r="M55" i="102" s="1"/>
  <c r="G54" i="102"/>
  <c r="H54" i="102" s="1"/>
  <c r="M54" i="102" s="1"/>
  <c r="G53" i="102"/>
  <c r="H53" i="102" s="1"/>
  <c r="M53" i="102" s="1"/>
  <c r="G52" i="102"/>
  <c r="H52" i="102" s="1"/>
  <c r="M52" i="102" s="1"/>
  <c r="G51" i="102"/>
  <c r="H51" i="102" s="1"/>
  <c r="M51" i="102" s="1"/>
  <c r="G50" i="102"/>
  <c r="H50" i="102" s="1"/>
  <c r="M50" i="102" s="1"/>
  <c r="G49" i="102"/>
  <c r="H49" i="102" s="1"/>
  <c r="M49" i="102" s="1"/>
  <c r="G48" i="102"/>
  <c r="G47" i="102"/>
  <c r="H47" i="102" s="1"/>
  <c r="M47" i="102" s="1"/>
  <c r="G46" i="102"/>
  <c r="G45" i="102"/>
  <c r="H45" i="102" s="1"/>
  <c r="M45" i="102" s="1"/>
  <c r="G44" i="102"/>
  <c r="H44" i="102" s="1"/>
  <c r="M44" i="102" s="1"/>
  <c r="G43" i="102"/>
  <c r="H43" i="102" s="1"/>
  <c r="M43" i="102" s="1"/>
  <c r="G42" i="102"/>
  <c r="H42" i="102" s="1"/>
  <c r="M42" i="102" s="1"/>
  <c r="G41" i="102"/>
  <c r="H41" i="102" s="1"/>
  <c r="M41" i="102" s="1"/>
  <c r="G40" i="102"/>
  <c r="H40" i="102" s="1"/>
  <c r="M40" i="102" s="1"/>
  <c r="G39" i="102"/>
  <c r="H39" i="102" s="1"/>
  <c r="M39" i="102" s="1"/>
  <c r="G38" i="102"/>
  <c r="H38" i="102" s="1"/>
  <c r="M38" i="102" s="1"/>
  <c r="G37" i="102"/>
  <c r="H37" i="102" s="1"/>
  <c r="M37" i="102" s="1"/>
  <c r="G36" i="102"/>
  <c r="H36" i="102" s="1"/>
  <c r="M36" i="102" s="1"/>
  <c r="G35" i="102"/>
  <c r="H35" i="102" s="1"/>
  <c r="M35" i="102" s="1"/>
  <c r="G34" i="102"/>
  <c r="H34" i="102" s="1"/>
  <c r="M34" i="102" s="1"/>
  <c r="G33" i="102"/>
  <c r="H33" i="102" s="1"/>
  <c r="M33" i="102" s="1"/>
  <c r="G32" i="102"/>
  <c r="H32" i="102" s="1"/>
  <c r="M32" i="102" s="1"/>
  <c r="G31" i="102"/>
  <c r="H31" i="102" s="1"/>
  <c r="M31" i="102" s="1"/>
  <c r="O30" i="102"/>
  <c r="G30" i="102"/>
  <c r="H30" i="102" s="1"/>
  <c r="M30" i="102" s="1"/>
  <c r="G29" i="102"/>
  <c r="H29" i="102" s="1"/>
  <c r="M29" i="102" s="1"/>
  <c r="G28" i="102"/>
  <c r="H28" i="102" s="1"/>
  <c r="M28" i="102" s="1"/>
  <c r="G27" i="102"/>
  <c r="H27" i="102" s="1"/>
  <c r="M27" i="102" s="1"/>
  <c r="G26" i="102"/>
  <c r="H26" i="102" s="1"/>
  <c r="M26" i="102" s="1"/>
  <c r="G25" i="102"/>
  <c r="H25" i="102" s="1"/>
  <c r="M25" i="102" s="1"/>
  <c r="G24" i="102"/>
  <c r="H24" i="102" s="1"/>
  <c r="M24" i="102" s="1"/>
  <c r="G23" i="102"/>
  <c r="H23" i="102" s="1"/>
  <c r="M23" i="102" s="1"/>
  <c r="G22" i="102"/>
  <c r="H22" i="102" s="1"/>
  <c r="M22" i="102" s="1"/>
  <c r="G21" i="102"/>
  <c r="G20" i="102"/>
  <c r="H20" i="102" s="1"/>
  <c r="M20" i="102" s="1"/>
  <c r="G19" i="102"/>
  <c r="H19" i="102" s="1"/>
  <c r="M19" i="102" s="1"/>
  <c r="G18" i="102"/>
  <c r="H18" i="102" s="1"/>
  <c r="M18" i="102" s="1"/>
  <c r="G17" i="102"/>
  <c r="H17" i="102" s="1"/>
  <c r="M17" i="102" s="1"/>
  <c r="G16" i="102"/>
  <c r="H16" i="102" s="1"/>
  <c r="M16" i="102" s="1"/>
  <c r="G15" i="102"/>
  <c r="H15" i="102" s="1"/>
  <c r="M15" i="102" s="1"/>
  <c r="G14" i="102"/>
  <c r="G13" i="102"/>
  <c r="H13" i="102" s="1"/>
  <c r="M13" i="102" s="1"/>
  <c r="G12" i="102"/>
  <c r="H12" i="102" s="1"/>
  <c r="M12" i="102" s="1"/>
  <c r="G11" i="102"/>
  <c r="H11" i="102" s="1"/>
  <c r="M11" i="102" s="1"/>
  <c r="G10" i="102"/>
  <c r="G9" i="102"/>
  <c r="H9" i="102" s="1"/>
  <c r="M9" i="102" s="1"/>
  <c r="G8" i="102"/>
  <c r="H8" i="102" s="1"/>
  <c r="M8" i="102" s="1"/>
  <c r="G7" i="102"/>
  <c r="H7" i="102" s="1"/>
  <c r="M7" i="102" s="1"/>
  <c r="G6" i="102"/>
  <c r="G5" i="102"/>
  <c r="H5" i="102" s="1"/>
  <c r="M5" i="102" s="1"/>
  <c r="G4" i="102"/>
  <c r="I3" i="102"/>
  <c r="I4" i="102" s="1"/>
  <c r="I5" i="102" s="1"/>
  <c r="G3" i="102"/>
  <c r="H3" i="102" s="1"/>
  <c r="M3" i="102" s="1"/>
  <c r="G2" i="102"/>
  <c r="J2" i="102" s="1"/>
  <c r="K2" i="102" s="1"/>
  <c r="M3" i="87"/>
  <c r="M4" i="87"/>
  <c r="M5" i="87"/>
  <c r="M6" i="87"/>
  <c r="M7" i="87"/>
  <c r="M8" i="87"/>
  <c r="M9" i="87"/>
  <c r="M10" i="87"/>
  <c r="M11" i="87"/>
  <c r="M12" i="87"/>
  <c r="M13" i="87"/>
  <c r="M14" i="87"/>
  <c r="M15" i="87"/>
  <c r="M16" i="87"/>
  <c r="M17" i="87"/>
  <c r="M18" i="87"/>
  <c r="M19" i="87"/>
  <c r="M20" i="87"/>
  <c r="M21" i="87"/>
  <c r="M22" i="87"/>
  <c r="M23" i="87"/>
  <c r="M24" i="87"/>
  <c r="M25" i="87"/>
  <c r="M26" i="87"/>
  <c r="M27" i="87"/>
  <c r="M28" i="87"/>
  <c r="M29" i="87"/>
  <c r="M30" i="87"/>
  <c r="M31" i="87"/>
  <c r="M32" i="87"/>
  <c r="M33" i="87"/>
  <c r="M34" i="87"/>
  <c r="M35" i="87"/>
  <c r="M36" i="87"/>
  <c r="M37" i="87"/>
  <c r="M38" i="87"/>
  <c r="M39" i="87"/>
  <c r="M40" i="87"/>
  <c r="M41" i="87"/>
  <c r="M42" i="87"/>
  <c r="M43" i="87"/>
  <c r="M44" i="87"/>
  <c r="M45" i="87"/>
  <c r="M46" i="87"/>
  <c r="M47" i="87"/>
  <c r="M48" i="87"/>
  <c r="M49" i="87"/>
  <c r="M50" i="87"/>
  <c r="M51" i="87"/>
  <c r="M52" i="87"/>
  <c r="M53" i="87"/>
  <c r="M54" i="87"/>
  <c r="M55" i="87"/>
  <c r="M56" i="87"/>
  <c r="M57" i="87"/>
  <c r="M58" i="87"/>
  <c r="M59" i="87"/>
  <c r="M60" i="87"/>
  <c r="M61" i="87"/>
  <c r="M62" i="87"/>
  <c r="M63" i="87"/>
  <c r="M64" i="87"/>
  <c r="M65" i="87"/>
  <c r="M66" i="87"/>
  <c r="M67" i="87"/>
  <c r="M68" i="87"/>
  <c r="M69" i="87"/>
  <c r="M70" i="87"/>
  <c r="M71" i="87"/>
  <c r="M72" i="87"/>
  <c r="M73" i="87"/>
  <c r="M74" i="87"/>
  <c r="M75" i="87"/>
  <c r="M76" i="87"/>
  <c r="M77" i="87"/>
  <c r="M78" i="87"/>
  <c r="M79" i="87"/>
  <c r="M80" i="87"/>
  <c r="M81" i="87"/>
  <c r="M82" i="87"/>
  <c r="M83" i="87"/>
  <c r="M84" i="87"/>
  <c r="M85" i="87"/>
  <c r="M86" i="87"/>
  <c r="M87" i="87"/>
  <c r="M88" i="87"/>
  <c r="M89" i="87"/>
  <c r="M90" i="87"/>
  <c r="M91" i="87"/>
  <c r="M92" i="87"/>
  <c r="M93" i="87"/>
  <c r="M94" i="87"/>
  <c r="M95" i="87"/>
  <c r="M96" i="87"/>
  <c r="M97" i="87"/>
  <c r="M98" i="87"/>
  <c r="M99" i="87"/>
  <c r="M100" i="87"/>
  <c r="M101" i="87"/>
  <c r="M102" i="87"/>
  <c r="M103" i="87"/>
  <c r="M104" i="87"/>
  <c r="M105" i="87"/>
  <c r="M106" i="87"/>
  <c r="M107" i="87"/>
  <c r="M108" i="87"/>
  <c r="M109" i="87"/>
  <c r="M110" i="87"/>
  <c r="M111" i="87"/>
  <c r="M112" i="87"/>
  <c r="M113" i="87"/>
  <c r="M114" i="87"/>
  <c r="M115" i="87"/>
  <c r="M116" i="87"/>
  <c r="M117" i="87"/>
  <c r="M118" i="87"/>
  <c r="M119" i="87"/>
  <c r="M120" i="87"/>
  <c r="M121" i="87"/>
  <c r="M122" i="87"/>
  <c r="M123" i="87"/>
  <c r="M124" i="87"/>
  <c r="M125" i="87"/>
  <c r="M126" i="87"/>
  <c r="M127" i="87"/>
  <c r="M128" i="87"/>
  <c r="M129" i="87"/>
  <c r="M130" i="87"/>
  <c r="M131" i="87"/>
  <c r="M132" i="87"/>
  <c r="M133" i="87"/>
  <c r="M134" i="87"/>
  <c r="M135" i="87"/>
  <c r="M136" i="87"/>
  <c r="M137" i="87"/>
  <c r="M138" i="87"/>
  <c r="M139" i="87"/>
  <c r="M140" i="87"/>
  <c r="M141" i="87"/>
  <c r="H138" i="87"/>
  <c r="H139" i="87"/>
  <c r="H140" i="87"/>
  <c r="H141" i="87"/>
  <c r="G138" i="87"/>
  <c r="G139" i="87"/>
  <c r="G140" i="87"/>
  <c r="G141" i="87"/>
  <c r="G137" i="87"/>
  <c r="H137" i="87" s="1"/>
  <c r="G131" i="87"/>
  <c r="H131" i="87" s="1"/>
  <c r="G132" i="87"/>
  <c r="H132" i="87"/>
  <c r="G133" i="87"/>
  <c r="H133" i="87" s="1"/>
  <c r="G134" i="87"/>
  <c r="H134" i="87" s="1"/>
  <c r="G135" i="87"/>
  <c r="H135" i="87" s="1"/>
  <c r="J33" i="85"/>
  <c r="I33" i="85"/>
  <c r="G33" i="85"/>
  <c r="E33" i="85"/>
  <c r="J32" i="85"/>
  <c r="I32" i="85"/>
  <c r="G32" i="85"/>
  <c r="E32" i="85"/>
  <c r="J31" i="85"/>
  <c r="I31" i="85"/>
  <c r="G31" i="85"/>
  <c r="E31" i="85"/>
  <c r="J30" i="85"/>
  <c r="I30" i="85"/>
  <c r="G30" i="85"/>
  <c r="E30" i="85"/>
  <c r="I29" i="85"/>
  <c r="J29" i="85" s="1"/>
  <c r="G29" i="85"/>
  <c r="E29" i="85"/>
  <c r="J28" i="85"/>
  <c r="I28" i="85"/>
  <c r="G28" i="85"/>
  <c r="E28" i="85"/>
  <c r="O30" i="87"/>
  <c r="G3" i="87"/>
  <c r="H3" i="87" s="1"/>
  <c r="G4" i="87"/>
  <c r="H4" i="87" s="1"/>
  <c r="G5" i="87"/>
  <c r="G6" i="87"/>
  <c r="H6" i="87" s="1"/>
  <c r="G7" i="87"/>
  <c r="H7" i="87" s="1"/>
  <c r="G8" i="87"/>
  <c r="H8" i="87" s="1"/>
  <c r="G9" i="87"/>
  <c r="H9" i="87" s="1"/>
  <c r="G10" i="87"/>
  <c r="H10" i="87" s="1"/>
  <c r="G11" i="87"/>
  <c r="H11" i="87" s="1"/>
  <c r="G12" i="87"/>
  <c r="H12" i="87" s="1"/>
  <c r="G13" i="87"/>
  <c r="G14" i="87"/>
  <c r="H14" i="87" s="1"/>
  <c r="G15" i="87"/>
  <c r="H15" i="87" s="1"/>
  <c r="G16" i="87"/>
  <c r="H16" i="87" s="1"/>
  <c r="G17" i="87"/>
  <c r="H17" i="87" s="1"/>
  <c r="G18" i="87"/>
  <c r="H18" i="87" s="1"/>
  <c r="G19" i="87"/>
  <c r="H19" i="87" s="1"/>
  <c r="G20" i="87"/>
  <c r="H20" i="87" s="1"/>
  <c r="G21" i="87"/>
  <c r="G22" i="87"/>
  <c r="H22" i="87" s="1"/>
  <c r="G23" i="87"/>
  <c r="H23" i="87" s="1"/>
  <c r="G24" i="87"/>
  <c r="H24" i="87" s="1"/>
  <c r="G25" i="87"/>
  <c r="H25" i="87" s="1"/>
  <c r="G26" i="87"/>
  <c r="H26" i="87" s="1"/>
  <c r="G27" i="87"/>
  <c r="H27" i="87" s="1"/>
  <c r="G28" i="87"/>
  <c r="H28" i="87" s="1"/>
  <c r="G29" i="87"/>
  <c r="G30" i="87"/>
  <c r="H30" i="87" s="1"/>
  <c r="G31" i="87"/>
  <c r="H31" i="87" s="1"/>
  <c r="G32" i="87"/>
  <c r="H32" i="87" s="1"/>
  <c r="G33" i="87"/>
  <c r="H33" i="87" s="1"/>
  <c r="G34" i="87"/>
  <c r="H34" i="87" s="1"/>
  <c r="G35" i="87"/>
  <c r="H35" i="87" s="1"/>
  <c r="G36" i="87"/>
  <c r="H36" i="87" s="1"/>
  <c r="G37" i="87"/>
  <c r="G38" i="87"/>
  <c r="H38" i="87" s="1"/>
  <c r="G39" i="87"/>
  <c r="H39" i="87" s="1"/>
  <c r="G40" i="87"/>
  <c r="H40" i="87" s="1"/>
  <c r="G41" i="87"/>
  <c r="H41" i="87" s="1"/>
  <c r="G42" i="87"/>
  <c r="H42" i="87" s="1"/>
  <c r="G43" i="87"/>
  <c r="H43" i="87" s="1"/>
  <c r="G44" i="87"/>
  <c r="H44" i="87" s="1"/>
  <c r="G45" i="87"/>
  <c r="G46" i="87"/>
  <c r="H46" i="87" s="1"/>
  <c r="G47" i="87"/>
  <c r="H47" i="87" s="1"/>
  <c r="G48" i="87"/>
  <c r="H48" i="87" s="1"/>
  <c r="G49" i="87"/>
  <c r="G50" i="87"/>
  <c r="H50" i="87" s="1"/>
  <c r="G51" i="87"/>
  <c r="H51" i="87" s="1"/>
  <c r="G52" i="87"/>
  <c r="H52" i="87" s="1"/>
  <c r="G53" i="87"/>
  <c r="H53" i="87" s="1"/>
  <c r="G54" i="87"/>
  <c r="H54" i="87" s="1"/>
  <c r="G55" i="87"/>
  <c r="H55" i="87" s="1"/>
  <c r="G56" i="87"/>
  <c r="H56" i="87" s="1"/>
  <c r="G57" i="87"/>
  <c r="H57" i="87" s="1"/>
  <c r="G58" i="87"/>
  <c r="H58" i="87" s="1"/>
  <c r="G59" i="87"/>
  <c r="H59" i="87" s="1"/>
  <c r="G60" i="87"/>
  <c r="H60" i="87" s="1"/>
  <c r="G61" i="87"/>
  <c r="G62" i="87"/>
  <c r="H62" i="87" s="1"/>
  <c r="G63" i="87"/>
  <c r="H63" i="87" s="1"/>
  <c r="G64" i="87"/>
  <c r="H64" i="87" s="1"/>
  <c r="G65" i="87"/>
  <c r="G66" i="87"/>
  <c r="H66" i="87" s="1"/>
  <c r="G67" i="87"/>
  <c r="H67" i="87" s="1"/>
  <c r="G68" i="87"/>
  <c r="H68" i="87" s="1"/>
  <c r="G69" i="87"/>
  <c r="H69" i="87" s="1"/>
  <c r="G70" i="87"/>
  <c r="H70" i="87" s="1"/>
  <c r="G71" i="87"/>
  <c r="H71" i="87" s="1"/>
  <c r="G72" i="87"/>
  <c r="G73" i="87"/>
  <c r="H73" i="87" s="1"/>
  <c r="G74" i="87"/>
  <c r="H74" i="87" s="1"/>
  <c r="G75" i="87"/>
  <c r="H75" i="87" s="1"/>
  <c r="G76" i="87"/>
  <c r="H76" i="87" s="1"/>
  <c r="G77" i="87"/>
  <c r="H77" i="87" s="1"/>
  <c r="G78" i="87"/>
  <c r="H78" i="87" s="1"/>
  <c r="G79" i="87"/>
  <c r="H79" i="87" s="1"/>
  <c r="G80" i="87"/>
  <c r="H80" i="87" s="1"/>
  <c r="G81" i="87"/>
  <c r="H81" i="87" s="1"/>
  <c r="G82" i="87"/>
  <c r="H82" i="87" s="1"/>
  <c r="G83" i="87"/>
  <c r="H83" i="87" s="1"/>
  <c r="G84" i="87"/>
  <c r="H84" i="87" s="1"/>
  <c r="G85" i="87"/>
  <c r="H85" i="87" s="1"/>
  <c r="G86" i="87"/>
  <c r="H86" i="87" s="1"/>
  <c r="G87" i="87"/>
  <c r="H87" i="87" s="1"/>
  <c r="G88" i="87"/>
  <c r="G89" i="87"/>
  <c r="H89" i="87" s="1"/>
  <c r="G90" i="87"/>
  <c r="H90" i="87" s="1"/>
  <c r="G91" i="87"/>
  <c r="H91" i="87" s="1"/>
  <c r="G92" i="87"/>
  <c r="H92" i="87" s="1"/>
  <c r="G93" i="87"/>
  <c r="H93" i="87" s="1"/>
  <c r="G94" i="87"/>
  <c r="H94" i="87" s="1"/>
  <c r="G95" i="87"/>
  <c r="H95" i="87" s="1"/>
  <c r="G96" i="87"/>
  <c r="H96" i="87" s="1"/>
  <c r="G97" i="87"/>
  <c r="H97" i="87" s="1"/>
  <c r="G98" i="87"/>
  <c r="H98" i="87" s="1"/>
  <c r="G99" i="87"/>
  <c r="H99" i="87" s="1"/>
  <c r="G100" i="87"/>
  <c r="H100" i="87" s="1"/>
  <c r="G101" i="87"/>
  <c r="H101" i="87" s="1"/>
  <c r="G102" i="87"/>
  <c r="H102" i="87" s="1"/>
  <c r="G103" i="87"/>
  <c r="H103" i="87" s="1"/>
  <c r="G104" i="87"/>
  <c r="H104" i="87" s="1"/>
  <c r="G105" i="87"/>
  <c r="H105" i="87" s="1"/>
  <c r="G106" i="87"/>
  <c r="H106" i="87" s="1"/>
  <c r="G107" i="87"/>
  <c r="H107" i="87" s="1"/>
  <c r="G108" i="87"/>
  <c r="H108" i="87" s="1"/>
  <c r="G109" i="87"/>
  <c r="H109" i="87" s="1"/>
  <c r="G110" i="87"/>
  <c r="H110" i="87" s="1"/>
  <c r="G111" i="87"/>
  <c r="H111" i="87" s="1"/>
  <c r="G112" i="87"/>
  <c r="H112" i="87" s="1"/>
  <c r="G113" i="87"/>
  <c r="H113" i="87" s="1"/>
  <c r="G114" i="87"/>
  <c r="H114" i="87" s="1"/>
  <c r="G115" i="87"/>
  <c r="H115" i="87" s="1"/>
  <c r="G116" i="87"/>
  <c r="H116" i="87" s="1"/>
  <c r="G117" i="87"/>
  <c r="H117" i="87" s="1"/>
  <c r="G118" i="87"/>
  <c r="H118" i="87" s="1"/>
  <c r="G119" i="87"/>
  <c r="H119" i="87" s="1"/>
  <c r="G120" i="87"/>
  <c r="H120" i="87" s="1"/>
  <c r="G121" i="87"/>
  <c r="H121" i="87" s="1"/>
  <c r="G122" i="87"/>
  <c r="H122" i="87" s="1"/>
  <c r="G123" i="87"/>
  <c r="H123" i="87" s="1"/>
  <c r="G124" i="87"/>
  <c r="H124" i="87" s="1"/>
  <c r="G125" i="87"/>
  <c r="H125" i="87" s="1"/>
  <c r="G126" i="87"/>
  <c r="H126" i="87" s="1"/>
  <c r="G127" i="87"/>
  <c r="H127" i="87" s="1"/>
  <c r="G128" i="87"/>
  <c r="H128" i="87" s="1"/>
  <c r="G129" i="87"/>
  <c r="H129" i="87" s="1"/>
  <c r="G130" i="87"/>
  <c r="H130" i="87" s="1"/>
  <c r="G136" i="87"/>
  <c r="H136" i="87" s="1"/>
  <c r="E142" i="87"/>
  <c r="F142" i="87"/>
  <c r="H5" i="87"/>
  <c r="H13" i="87"/>
  <c r="H21" i="87"/>
  <c r="H29" i="87"/>
  <c r="H37" i="87"/>
  <c r="H45" i="87"/>
  <c r="H49" i="87"/>
  <c r="H61" i="87"/>
  <c r="H65" i="87"/>
  <c r="H72" i="87"/>
  <c r="H88" i="87"/>
  <c r="G2" i="87"/>
  <c r="H2" i="87" s="1"/>
  <c r="M2" i="87" s="1"/>
  <c r="J25" i="85"/>
  <c r="J24" i="85"/>
  <c r="J23" i="85"/>
  <c r="J22" i="85"/>
  <c r="J21" i="85"/>
  <c r="J20" i="85"/>
  <c r="J17" i="85"/>
  <c r="J16" i="85"/>
  <c r="J15" i="85"/>
  <c r="J14" i="85"/>
  <c r="J13" i="85"/>
  <c r="J12" i="85"/>
  <c r="J5" i="85"/>
  <c r="J6" i="85"/>
  <c r="J7" i="85"/>
  <c r="J8" i="85"/>
  <c r="J9" i="85"/>
  <c r="J4" i="85"/>
  <c r="I25" i="85"/>
  <c r="I24" i="85"/>
  <c r="I23" i="85"/>
  <c r="I22" i="85"/>
  <c r="I21" i="85"/>
  <c r="I20" i="85"/>
  <c r="I17" i="85"/>
  <c r="I16" i="85"/>
  <c r="I15" i="85"/>
  <c r="I14" i="85"/>
  <c r="I13" i="85"/>
  <c r="I12" i="85"/>
  <c r="G25" i="85"/>
  <c r="G24" i="85"/>
  <c r="G23" i="85"/>
  <c r="G22" i="85"/>
  <c r="G21" i="85"/>
  <c r="G20" i="85"/>
  <c r="G17" i="85"/>
  <c r="G16" i="85"/>
  <c r="G15" i="85"/>
  <c r="G14" i="85"/>
  <c r="G13" i="85"/>
  <c r="G12" i="85"/>
  <c r="G9" i="85"/>
  <c r="G8" i="85"/>
  <c r="G7" i="85"/>
  <c r="G6" i="85"/>
  <c r="G5" i="85"/>
  <c r="G4" i="85"/>
  <c r="E25" i="85"/>
  <c r="E24" i="85"/>
  <c r="E23" i="85"/>
  <c r="E22" i="85"/>
  <c r="E21" i="85"/>
  <c r="E20" i="85"/>
  <c r="E17" i="85"/>
  <c r="E16" i="85"/>
  <c r="E15" i="85"/>
  <c r="E14" i="85"/>
  <c r="E13" i="85"/>
  <c r="E12" i="85"/>
  <c r="E5" i="85"/>
  <c r="E6" i="85"/>
  <c r="E7" i="85"/>
  <c r="E8" i="85"/>
  <c r="E9" i="85"/>
  <c r="E4" i="85"/>
  <c r="I4" i="85"/>
  <c r="I5" i="85"/>
  <c r="I6" i="85"/>
  <c r="I7" i="85"/>
  <c r="I8" i="85"/>
  <c r="I9" i="85"/>
  <c r="D18" i="94"/>
  <c r="I6" i="94" l="1"/>
  <c r="H2" i="102"/>
  <c r="G8" i="103"/>
  <c r="J4" i="102"/>
  <c r="K4" i="102" s="1"/>
  <c r="L4" i="102" s="1"/>
  <c r="J3" i="102"/>
  <c r="K3" i="102" s="1"/>
  <c r="L3" i="102" s="1"/>
  <c r="H4" i="102"/>
  <c r="M4" i="102" s="1"/>
  <c r="I6" i="102"/>
  <c r="I7" i="102" s="1"/>
  <c r="I8" i="102" s="1"/>
  <c r="I9" i="102" s="1"/>
  <c r="J5" i="102"/>
  <c r="K5" i="102" s="1"/>
  <c r="L5" i="102" s="1"/>
  <c r="J7" i="102"/>
  <c r="K7" i="102" s="1"/>
  <c r="L7" i="102" s="1"/>
  <c r="G136" i="102"/>
  <c r="L2" i="102"/>
  <c r="H6" i="102"/>
  <c r="M6" i="102" s="1"/>
  <c r="H10" i="102"/>
  <c r="M10" i="102" s="1"/>
  <c r="H14" i="102"/>
  <c r="M14" i="102" s="1"/>
  <c r="H21" i="102"/>
  <c r="M21" i="102" s="1"/>
  <c r="M2" i="102"/>
  <c r="H48" i="102"/>
  <c r="M48" i="102" s="1"/>
  <c r="H46" i="102"/>
  <c r="M46" i="102" s="1"/>
  <c r="H82" i="102"/>
  <c r="M82" i="102" s="1"/>
  <c r="H87" i="102"/>
  <c r="M87" i="102" s="1"/>
  <c r="H113" i="102"/>
  <c r="M113" i="102" s="1"/>
  <c r="H81" i="102"/>
  <c r="M81" i="102" s="1"/>
  <c r="H93" i="102"/>
  <c r="M93" i="102" s="1"/>
  <c r="H97" i="102"/>
  <c r="M97" i="102" s="1"/>
  <c r="H109" i="102"/>
  <c r="M109" i="102" s="1"/>
  <c r="H125" i="102"/>
  <c r="M125" i="102" s="1"/>
  <c r="H133" i="102"/>
  <c r="M133" i="102" s="1"/>
  <c r="H101" i="102"/>
  <c r="M101" i="102" s="1"/>
  <c r="H105" i="102"/>
  <c r="M105" i="102" s="1"/>
  <c r="H121" i="102"/>
  <c r="M121" i="102" s="1"/>
  <c r="H83" i="102"/>
  <c r="M83" i="102" s="1"/>
  <c r="H90" i="102"/>
  <c r="M90" i="102" s="1"/>
  <c r="H117" i="102"/>
  <c r="M117" i="102" s="1"/>
  <c r="H129" i="102"/>
  <c r="M129" i="102" s="1"/>
  <c r="J2" i="87"/>
  <c r="K2" i="87" s="1"/>
  <c r="H142" i="87"/>
  <c r="G142" i="87"/>
  <c r="M142" i="87"/>
  <c r="N31" i="94"/>
  <c r="I31" i="94"/>
  <c r="K31" i="94" s="1"/>
  <c r="J6" i="102" l="1"/>
  <c r="K6" i="102" s="1"/>
  <c r="L6" i="102" s="1"/>
  <c r="J8" i="102"/>
  <c r="K8" i="102" s="1"/>
  <c r="L8" i="102" s="1"/>
  <c r="H8" i="103"/>
  <c r="M8" i="103"/>
  <c r="M136" i="102"/>
  <c r="H136" i="102"/>
  <c r="I10" i="102"/>
  <c r="J9" i="102"/>
  <c r="K9" i="102" s="1"/>
  <c r="L9" i="102" s="1"/>
  <c r="N32" i="94"/>
  <c r="M4" i="94"/>
  <c r="M5" i="94"/>
  <c r="O5" i="94" s="1"/>
  <c r="M6" i="94"/>
  <c r="O6" i="94" s="1"/>
  <c r="M7" i="94"/>
  <c r="O7" i="94" s="1"/>
  <c r="M8" i="94"/>
  <c r="M9" i="94"/>
  <c r="M10" i="94"/>
  <c r="M11" i="94"/>
  <c r="O11" i="94" s="1"/>
  <c r="M12" i="94"/>
  <c r="O12" i="94" s="1"/>
  <c r="M13" i="94"/>
  <c r="M14" i="94"/>
  <c r="M15" i="94"/>
  <c r="O15" i="94" s="1"/>
  <c r="M16" i="94"/>
  <c r="O16" i="94" s="1"/>
  <c r="M17" i="94"/>
  <c r="M18" i="94"/>
  <c r="M19" i="94"/>
  <c r="M20" i="94"/>
  <c r="O20" i="94" s="1"/>
  <c r="M21" i="94"/>
  <c r="O21" i="94" s="1"/>
  <c r="M22" i="94"/>
  <c r="O22" i="94" s="1"/>
  <c r="I10" i="94"/>
  <c r="I18" i="94"/>
  <c r="I21" i="94"/>
  <c r="I11" i="94"/>
  <c r="I12" i="94"/>
  <c r="I14" i="94"/>
  <c r="I15" i="94"/>
  <c r="I16" i="94"/>
  <c r="D19" i="94"/>
  <c r="I19" i="94" s="1"/>
  <c r="D20" i="94"/>
  <c r="I20" i="94" s="1"/>
  <c r="I11" i="102" l="1"/>
  <c r="J10" i="102"/>
  <c r="O19" i="94"/>
  <c r="O18" i="94"/>
  <c r="O14" i="94"/>
  <c r="O10" i="94"/>
  <c r="O17" i="94"/>
  <c r="O13" i="94"/>
  <c r="O9" i="94"/>
  <c r="I17" i="94"/>
  <c r="I13" i="94"/>
  <c r="O8" i="94"/>
  <c r="M3" i="94"/>
  <c r="D3" i="94"/>
  <c r="I12" i="102" l="1"/>
  <c r="J11" i="102"/>
  <c r="K11" i="102" s="1"/>
  <c r="L11" i="102" s="1"/>
  <c r="K10" i="102"/>
  <c r="I3" i="94"/>
  <c r="O3" i="94"/>
  <c r="L10" i="102" l="1"/>
  <c r="I13" i="102"/>
  <c r="J12" i="102"/>
  <c r="I3" i="87"/>
  <c r="J3" i="87" s="1"/>
  <c r="K3" i="87" s="1"/>
  <c r="L3" i="87" s="1"/>
  <c r="I14" i="102" l="1"/>
  <c r="J13" i="102"/>
  <c r="K13" i="102" s="1"/>
  <c r="L13" i="102" s="1"/>
  <c r="K12" i="102"/>
  <c r="L2" i="87"/>
  <c r="I4" i="87"/>
  <c r="J4" i="87" s="1"/>
  <c r="K4" i="87" s="1"/>
  <c r="L4" i="87" s="1"/>
  <c r="L12" i="102" l="1"/>
  <c r="I15" i="102"/>
  <c r="J14" i="102"/>
  <c r="K14" i="102" s="1"/>
  <c r="L14" i="102" s="1"/>
  <c r="I5" i="87"/>
  <c r="J5" i="87" s="1"/>
  <c r="K5" i="87" s="1"/>
  <c r="L5" i="87" s="1"/>
  <c r="I16" i="102" l="1"/>
  <c r="J15" i="102"/>
  <c r="K15" i="102" s="1"/>
  <c r="L15" i="102" s="1"/>
  <c r="I6" i="87"/>
  <c r="J6" i="87" s="1"/>
  <c r="K6" i="87" s="1"/>
  <c r="L6" i="87" s="1"/>
  <c r="J16" i="102" l="1"/>
  <c r="K16" i="102" s="1"/>
  <c r="L16" i="102" s="1"/>
  <c r="I17" i="102"/>
  <c r="I7" i="87"/>
  <c r="J7" i="87" s="1"/>
  <c r="K7" i="87" s="1"/>
  <c r="L7" i="87" s="1"/>
  <c r="I18" i="102" l="1"/>
  <c r="J17" i="102"/>
  <c r="K17" i="102" s="1"/>
  <c r="L17" i="102" s="1"/>
  <c r="I8" i="87"/>
  <c r="J8" i="87" s="1"/>
  <c r="K8" i="87" s="1"/>
  <c r="L8" i="87" s="1"/>
  <c r="I19" i="102" l="1"/>
  <c r="J18" i="102"/>
  <c r="K18" i="102" s="1"/>
  <c r="L18" i="102" s="1"/>
  <c r="I9" i="87"/>
  <c r="J9" i="87" s="1"/>
  <c r="K9" i="87" s="1"/>
  <c r="L9" i="87" s="1"/>
  <c r="I20" i="102" l="1"/>
  <c r="J19" i="102"/>
  <c r="K19" i="102" s="1"/>
  <c r="L19" i="102" s="1"/>
  <c r="I10" i="87"/>
  <c r="J10" i="87" s="1"/>
  <c r="K10" i="87" s="1"/>
  <c r="L10" i="87" s="1"/>
  <c r="I21" i="102" l="1"/>
  <c r="J20" i="102"/>
  <c r="K20" i="102" s="1"/>
  <c r="L20" i="102" s="1"/>
  <c r="I11" i="87"/>
  <c r="J11" i="87" s="1"/>
  <c r="K11" i="87" s="1"/>
  <c r="L11" i="87" s="1"/>
  <c r="I22" i="102" l="1"/>
  <c r="J21" i="102"/>
  <c r="K21" i="102" s="1"/>
  <c r="L21" i="102" s="1"/>
  <c r="I12" i="87"/>
  <c r="J12" i="87" s="1"/>
  <c r="K12" i="87" s="1"/>
  <c r="L12" i="87" s="1"/>
  <c r="I23" i="102" l="1"/>
  <c r="J22" i="102"/>
  <c r="K22" i="102" s="1"/>
  <c r="L22" i="102" s="1"/>
  <c r="I13" i="87"/>
  <c r="J13" i="87" s="1"/>
  <c r="K13" i="87" s="1"/>
  <c r="L13" i="87" s="1"/>
  <c r="I24" i="102" l="1"/>
  <c r="J23" i="102"/>
  <c r="K23" i="102" s="1"/>
  <c r="L23" i="102" s="1"/>
  <c r="I14" i="87"/>
  <c r="J14" i="87" s="1"/>
  <c r="K14" i="87" s="1"/>
  <c r="L14" i="87" s="1"/>
  <c r="I25" i="102" l="1"/>
  <c r="J24" i="102"/>
  <c r="K24" i="102" s="1"/>
  <c r="I15" i="87"/>
  <c r="J15" i="87" s="1"/>
  <c r="K15" i="87" s="1"/>
  <c r="L15" i="87" s="1"/>
  <c r="I26" i="102" l="1"/>
  <c r="J25" i="102"/>
  <c r="K25" i="102" s="1"/>
  <c r="L25" i="102" s="1"/>
  <c r="O24" i="102"/>
  <c r="L24" i="102"/>
  <c r="I16" i="87"/>
  <c r="J16" i="87" s="1"/>
  <c r="K16" i="87" s="1"/>
  <c r="L16" i="87" s="1"/>
  <c r="I27" i="102" l="1"/>
  <c r="J26" i="102"/>
  <c r="K26" i="102" s="1"/>
  <c r="L26" i="102" s="1"/>
  <c r="I17" i="87"/>
  <c r="J17" i="87" s="1"/>
  <c r="K17" i="87" s="1"/>
  <c r="L17" i="87" s="1"/>
  <c r="J27" i="102" l="1"/>
  <c r="K27" i="102" s="1"/>
  <c r="L27" i="102" s="1"/>
  <c r="I28" i="102"/>
  <c r="I18" i="87"/>
  <c r="J18" i="87" s="1"/>
  <c r="K18" i="87" s="1"/>
  <c r="L18" i="87" s="1"/>
  <c r="I29" i="102" l="1"/>
  <c r="J28" i="102"/>
  <c r="K28" i="102" s="1"/>
  <c r="L28" i="102" s="1"/>
  <c r="I19" i="87"/>
  <c r="J19" i="87" s="1"/>
  <c r="K19" i="87" s="1"/>
  <c r="L19" i="87" s="1"/>
  <c r="I30" i="102" l="1"/>
  <c r="J29" i="102"/>
  <c r="K29" i="102" s="1"/>
  <c r="L29" i="102" s="1"/>
  <c r="I20" i="87"/>
  <c r="J20" i="87" s="1"/>
  <c r="K20" i="87" s="1"/>
  <c r="L20" i="87" s="1"/>
  <c r="I31" i="102" l="1"/>
  <c r="J30" i="102"/>
  <c r="K30" i="102" s="1"/>
  <c r="L30" i="102" s="1"/>
  <c r="I21" i="87"/>
  <c r="J21" i="87" s="1"/>
  <c r="K21" i="87" s="1"/>
  <c r="L21" i="87" s="1"/>
  <c r="I32" i="102" l="1"/>
  <c r="J31" i="102"/>
  <c r="K31" i="102" s="1"/>
  <c r="L31" i="102" s="1"/>
  <c r="I22" i="87"/>
  <c r="J22" i="87" s="1"/>
  <c r="K22" i="87" s="1"/>
  <c r="L22" i="87" s="1"/>
  <c r="J32" i="102" l="1"/>
  <c r="K32" i="102" s="1"/>
  <c r="L32" i="102" s="1"/>
  <c r="I33" i="102"/>
  <c r="I23" i="87"/>
  <c r="J23" i="87" s="1"/>
  <c r="K23" i="87" s="1"/>
  <c r="L23" i="87" s="1"/>
  <c r="I34" i="102" l="1"/>
  <c r="J33" i="102"/>
  <c r="K33" i="102" s="1"/>
  <c r="L33" i="102" s="1"/>
  <c r="I24" i="87"/>
  <c r="J24" i="87" s="1"/>
  <c r="K24" i="87" s="1"/>
  <c r="L24" i="87" s="1"/>
  <c r="I35" i="102" l="1"/>
  <c r="J34" i="102"/>
  <c r="K34" i="102" s="1"/>
  <c r="L34" i="102" s="1"/>
  <c r="I25" i="87"/>
  <c r="J25" i="87" s="1"/>
  <c r="K25" i="87" s="1"/>
  <c r="L25" i="87" s="1"/>
  <c r="I36" i="102" l="1"/>
  <c r="J35" i="102"/>
  <c r="K35" i="102" s="1"/>
  <c r="L35" i="102" s="1"/>
  <c r="O24" i="87"/>
  <c r="I26" i="87"/>
  <c r="J26" i="87" s="1"/>
  <c r="K26" i="87" s="1"/>
  <c r="L26" i="87" s="1"/>
  <c r="J36" i="102" l="1"/>
  <c r="K36" i="102" s="1"/>
  <c r="L36" i="102" s="1"/>
  <c r="I37" i="102"/>
  <c r="I27" i="87"/>
  <c r="J27" i="87" s="1"/>
  <c r="K27" i="87" s="1"/>
  <c r="L27" i="87" s="1"/>
  <c r="I38" i="102" l="1"/>
  <c r="J37" i="102"/>
  <c r="K37" i="102" s="1"/>
  <c r="L37" i="102" s="1"/>
  <c r="I28" i="87"/>
  <c r="J28" i="87" s="1"/>
  <c r="K28" i="87" s="1"/>
  <c r="L28" i="87" s="1"/>
  <c r="I39" i="102" l="1"/>
  <c r="J38" i="102"/>
  <c r="K38" i="102" s="1"/>
  <c r="L38" i="102" s="1"/>
  <c r="I29" i="87"/>
  <c r="J29" i="87" s="1"/>
  <c r="K29" i="87" s="1"/>
  <c r="L29" i="87" s="1"/>
  <c r="I40" i="102" l="1"/>
  <c r="J39" i="102"/>
  <c r="K39" i="102" s="1"/>
  <c r="L39" i="102" s="1"/>
  <c r="I30" i="87"/>
  <c r="J30" i="87" s="1"/>
  <c r="K30" i="87" s="1"/>
  <c r="L30" i="87" s="1"/>
  <c r="J40" i="102" l="1"/>
  <c r="K40" i="102" s="1"/>
  <c r="L40" i="102" s="1"/>
  <c r="I41" i="102"/>
  <c r="I31" i="87"/>
  <c r="I42" i="102" l="1"/>
  <c r="J41" i="102"/>
  <c r="K41" i="102" s="1"/>
  <c r="L41" i="102" s="1"/>
  <c r="I32" i="87"/>
  <c r="J32" i="87" s="1"/>
  <c r="K32" i="87" s="1"/>
  <c r="L32" i="87" s="1"/>
  <c r="J31" i="87"/>
  <c r="K31" i="87" s="1"/>
  <c r="L31" i="87" s="1"/>
  <c r="I33" i="87"/>
  <c r="J33" i="87" s="1"/>
  <c r="K33" i="87" s="1"/>
  <c r="L33" i="87" s="1"/>
  <c r="I43" i="102" l="1"/>
  <c r="J42" i="102"/>
  <c r="K42" i="102" s="1"/>
  <c r="L42" i="102" s="1"/>
  <c r="I34" i="87"/>
  <c r="J34" i="87" s="1"/>
  <c r="K34" i="87" s="1"/>
  <c r="L34" i="87" s="1"/>
  <c r="I44" i="102" l="1"/>
  <c r="J43" i="102"/>
  <c r="K43" i="102" s="1"/>
  <c r="L43" i="102" s="1"/>
  <c r="I35" i="87"/>
  <c r="J35" i="87" s="1"/>
  <c r="K35" i="87" s="1"/>
  <c r="L35" i="87" s="1"/>
  <c r="J44" i="102" l="1"/>
  <c r="K44" i="102" s="1"/>
  <c r="L44" i="102" s="1"/>
  <c r="I45" i="102"/>
  <c r="I36" i="87"/>
  <c r="J36" i="87" s="1"/>
  <c r="K36" i="87" s="1"/>
  <c r="L36" i="87" s="1"/>
  <c r="I46" i="102" l="1"/>
  <c r="J45" i="102"/>
  <c r="K45" i="102" s="1"/>
  <c r="L45" i="102" s="1"/>
  <c r="I37" i="87"/>
  <c r="J37" i="87" s="1"/>
  <c r="K37" i="87" s="1"/>
  <c r="L37" i="87" s="1"/>
  <c r="I47" i="102" l="1"/>
  <c r="J46" i="102"/>
  <c r="K46" i="102" s="1"/>
  <c r="L46" i="102" s="1"/>
  <c r="I38" i="87"/>
  <c r="I48" i="102" l="1"/>
  <c r="I49" i="102" s="1"/>
  <c r="J47" i="102"/>
  <c r="K47" i="102" s="1"/>
  <c r="L47" i="102" s="1"/>
  <c r="I39" i="87"/>
  <c r="J39" i="87" s="1"/>
  <c r="K39" i="87" s="1"/>
  <c r="L39" i="87" s="1"/>
  <c r="J38" i="87"/>
  <c r="K38" i="87" s="1"/>
  <c r="L38" i="87" s="1"/>
  <c r="J48" i="102" l="1"/>
  <c r="K48" i="102" s="1"/>
  <c r="L48" i="102" s="1"/>
  <c r="I40" i="87"/>
  <c r="J40" i="87" s="1"/>
  <c r="K40" i="87" s="1"/>
  <c r="L40" i="87" s="1"/>
  <c r="I41" i="87"/>
  <c r="J41" i="87" s="1"/>
  <c r="K41" i="87" s="1"/>
  <c r="L41" i="87" s="1"/>
  <c r="I50" i="102" l="1"/>
  <c r="J49" i="102"/>
  <c r="K49" i="102" s="1"/>
  <c r="L49" i="102" s="1"/>
  <c r="I42" i="87"/>
  <c r="J42" i="87" s="1"/>
  <c r="K42" i="87" s="1"/>
  <c r="L42" i="87" s="1"/>
  <c r="I51" i="102" l="1"/>
  <c r="J50" i="102"/>
  <c r="K50" i="102" s="1"/>
  <c r="L50" i="102" s="1"/>
  <c r="I43" i="87"/>
  <c r="J43" i="87" s="1"/>
  <c r="K43" i="87" s="1"/>
  <c r="L43" i="87" s="1"/>
  <c r="I2" i="103" l="1"/>
  <c r="I3" i="103" s="1"/>
  <c r="I4" i="103" s="1"/>
  <c r="I5" i="103" s="1"/>
  <c r="I6" i="103" s="1"/>
  <c r="I7" i="103" s="1"/>
  <c r="J51" i="102"/>
  <c r="K51" i="102" s="1"/>
  <c r="L51" i="102" s="1"/>
  <c r="I52" i="102"/>
  <c r="I44" i="87"/>
  <c r="J44" i="87" s="1"/>
  <c r="K44" i="87" s="1"/>
  <c r="L44" i="87" s="1"/>
  <c r="I53" i="102" l="1"/>
  <c r="J52" i="102"/>
  <c r="K52" i="102" s="1"/>
  <c r="L52" i="102" s="1"/>
  <c r="I45" i="87"/>
  <c r="J45" i="87" s="1"/>
  <c r="K45" i="87" s="1"/>
  <c r="L45" i="87" s="1"/>
  <c r="I54" i="102" l="1"/>
  <c r="J53" i="102"/>
  <c r="K53" i="102" s="1"/>
  <c r="L53" i="102" s="1"/>
  <c r="I46" i="87"/>
  <c r="J46" i="87" s="1"/>
  <c r="K46" i="87" s="1"/>
  <c r="L46" i="87" s="1"/>
  <c r="I55" i="102" l="1"/>
  <c r="J54" i="102"/>
  <c r="K54" i="102" s="1"/>
  <c r="L54" i="102" s="1"/>
  <c r="I47" i="87"/>
  <c r="J47" i="87" s="1"/>
  <c r="K47" i="87" s="1"/>
  <c r="L47" i="87" s="1"/>
  <c r="J55" i="102" l="1"/>
  <c r="K55" i="102" s="1"/>
  <c r="L55" i="102" s="1"/>
  <c r="I56" i="102"/>
  <c r="I48" i="87"/>
  <c r="J48" i="87" s="1"/>
  <c r="K48" i="87" s="1"/>
  <c r="L48" i="87" s="1"/>
  <c r="I57" i="102" l="1"/>
  <c r="J56" i="102"/>
  <c r="K56" i="102" s="1"/>
  <c r="L56" i="102" s="1"/>
  <c r="I49" i="87"/>
  <c r="K49" i="87" s="1"/>
  <c r="L49" i="87" s="1"/>
  <c r="I58" i="102" l="1"/>
  <c r="J57" i="102"/>
  <c r="K57" i="102" s="1"/>
  <c r="L57" i="102" s="1"/>
  <c r="I50" i="87"/>
  <c r="K50" i="87" s="1"/>
  <c r="L50" i="87" s="1"/>
  <c r="I59" i="102" l="1"/>
  <c r="J58" i="102"/>
  <c r="K58" i="102" s="1"/>
  <c r="L58" i="102" s="1"/>
  <c r="I51" i="87"/>
  <c r="K51" i="87" s="1"/>
  <c r="L51" i="87" s="1"/>
  <c r="J59" i="102" l="1"/>
  <c r="K59" i="102" s="1"/>
  <c r="L59" i="102" s="1"/>
  <c r="I60" i="102"/>
  <c r="I52" i="87"/>
  <c r="K52" i="87" s="1"/>
  <c r="L52" i="87" s="1"/>
  <c r="I61" i="102" l="1"/>
  <c r="J60" i="102"/>
  <c r="K60" i="102" s="1"/>
  <c r="L60" i="102" s="1"/>
  <c r="I53" i="87"/>
  <c r="K53" i="87" s="1"/>
  <c r="L53" i="87" s="1"/>
  <c r="I62" i="102" l="1"/>
  <c r="J61" i="102"/>
  <c r="K61" i="102" s="1"/>
  <c r="L61" i="102" s="1"/>
  <c r="I54" i="87"/>
  <c r="K54" i="87" s="1"/>
  <c r="L54" i="87" s="1"/>
  <c r="I63" i="102" l="1"/>
  <c r="J62" i="102"/>
  <c r="K62" i="102" s="1"/>
  <c r="L62" i="102" s="1"/>
  <c r="I55" i="87"/>
  <c r="J55" i="87" s="1"/>
  <c r="K55" i="87" s="1"/>
  <c r="L55" i="87" s="1"/>
  <c r="J63" i="102" l="1"/>
  <c r="K63" i="102" s="1"/>
  <c r="L63" i="102" s="1"/>
  <c r="I64" i="102"/>
  <c r="I56" i="87"/>
  <c r="J56" i="87" s="1"/>
  <c r="K56" i="87" s="1"/>
  <c r="L56" i="87" s="1"/>
  <c r="I65" i="102" l="1"/>
  <c r="J64" i="102"/>
  <c r="K64" i="102" s="1"/>
  <c r="L64" i="102" s="1"/>
  <c r="I57" i="87"/>
  <c r="J57" i="87" s="1"/>
  <c r="K57" i="87" s="1"/>
  <c r="L57" i="87" s="1"/>
  <c r="I66" i="102" l="1"/>
  <c r="J65" i="102"/>
  <c r="K65" i="102" s="1"/>
  <c r="L65" i="102" s="1"/>
  <c r="I58" i="87"/>
  <c r="J58" i="87" s="1"/>
  <c r="K58" i="87" s="1"/>
  <c r="L58" i="87" s="1"/>
  <c r="I67" i="102" l="1"/>
  <c r="J66" i="102"/>
  <c r="K66" i="102" s="1"/>
  <c r="L66" i="102" s="1"/>
  <c r="I59" i="87"/>
  <c r="J59" i="87" s="1"/>
  <c r="K59" i="87" s="1"/>
  <c r="L59" i="87" s="1"/>
  <c r="J67" i="102" l="1"/>
  <c r="K67" i="102" s="1"/>
  <c r="L67" i="102" s="1"/>
  <c r="I68" i="102"/>
  <c r="I60" i="87"/>
  <c r="I69" i="102" l="1"/>
  <c r="J68" i="102"/>
  <c r="K68" i="102" s="1"/>
  <c r="L68" i="102" s="1"/>
  <c r="I61" i="87"/>
  <c r="J61" i="87" s="1"/>
  <c r="K61" i="87" s="1"/>
  <c r="L61" i="87" s="1"/>
  <c r="J60" i="87"/>
  <c r="K60" i="87" s="1"/>
  <c r="L60" i="87" s="1"/>
  <c r="I62" i="87"/>
  <c r="J62" i="87" s="1"/>
  <c r="K62" i="87" s="1"/>
  <c r="L62" i="87" s="1"/>
  <c r="I70" i="102" l="1"/>
  <c r="J69" i="102"/>
  <c r="K69" i="102" s="1"/>
  <c r="L69" i="102" s="1"/>
  <c r="I63" i="87"/>
  <c r="J63" i="87" s="1"/>
  <c r="K63" i="87" s="1"/>
  <c r="L63" i="87" s="1"/>
  <c r="I71" i="102" l="1"/>
  <c r="J70" i="102"/>
  <c r="K70" i="102" s="1"/>
  <c r="L70" i="102" s="1"/>
  <c r="I64" i="87"/>
  <c r="J64" i="87" s="1"/>
  <c r="K64" i="87" s="1"/>
  <c r="L64" i="87" s="1"/>
  <c r="J71" i="102" l="1"/>
  <c r="K71" i="102" s="1"/>
  <c r="L71" i="102" s="1"/>
  <c r="I72" i="102"/>
  <c r="I65" i="87"/>
  <c r="J65" i="87" s="1"/>
  <c r="K65" i="87" s="1"/>
  <c r="L65" i="87" s="1"/>
  <c r="I73" i="102" l="1"/>
  <c r="J72" i="102"/>
  <c r="K72" i="102" s="1"/>
  <c r="L72" i="102" s="1"/>
  <c r="I66" i="87"/>
  <c r="J66" i="87" s="1"/>
  <c r="K66" i="87" s="1"/>
  <c r="L66" i="87" s="1"/>
  <c r="I74" i="102" l="1"/>
  <c r="J73" i="102"/>
  <c r="K73" i="102" s="1"/>
  <c r="L73" i="102" s="1"/>
  <c r="I67" i="87"/>
  <c r="I75" i="102" l="1"/>
  <c r="J74" i="102"/>
  <c r="K74" i="102" s="1"/>
  <c r="L74" i="102" s="1"/>
  <c r="I68" i="87"/>
  <c r="J68" i="87" s="1"/>
  <c r="K68" i="87" s="1"/>
  <c r="L68" i="87" s="1"/>
  <c r="J67" i="87"/>
  <c r="K67" i="87" s="1"/>
  <c r="L67" i="87" s="1"/>
  <c r="I69" i="87"/>
  <c r="J69" i="87" s="1"/>
  <c r="K69" i="87" s="1"/>
  <c r="L69" i="87" s="1"/>
  <c r="J75" i="102" l="1"/>
  <c r="K75" i="102" s="1"/>
  <c r="L75" i="102" s="1"/>
  <c r="I76" i="102"/>
  <c r="I70" i="87"/>
  <c r="J70" i="87" s="1"/>
  <c r="K70" i="87" s="1"/>
  <c r="L70" i="87" s="1"/>
  <c r="I77" i="102" l="1"/>
  <c r="J76" i="102"/>
  <c r="K76" i="102" s="1"/>
  <c r="L76" i="102" s="1"/>
  <c r="I71" i="87"/>
  <c r="J71" i="87" s="1"/>
  <c r="K71" i="87" s="1"/>
  <c r="L71" i="87" s="1"/>
  <c r="I78" i="102" l="1"/>
  <c r="J77" i="102"/>
  <c r="K77" i="102" s="1"/>
  <c r="L77" i="102" s="1"/>
  <c r="I72" i="87"/>
  <c r="J72" i="87" s="1"/>
  <c r="K72" i="87" s="1"/>
  <c r="L72" i="87" s="1"/>
  <c r="I79" i="102" l="1"/>
  <c r="J78" i="102"/>
  <c r="K78" i="102" s="1"/>
  <c r="L78" i="102" s="1"/>
  <c r="I73" i="87"/>
  <c r="J73" i="87" s="1"/>
  <c r="K73" i="87" s="1"/>
  <c r="L73" i="87" s="1"/>
  <c r="J79" i="102" l="1"/>
  <c r="K79" i="102" s="1"/>
  <c r="L79" i="102" s="1"/>
  <c r="I80" i="102"/>
  <c r="I74" i="87"/>
  <c r="J74" i="87" s="1"/>
  <c r="K74" i="87" s="1"/>
  <c r="L74" i="87" s="1"/>
  <c r="I81" i="102" l="1"/>
  <c r="J80" i="102"/>
  <c r="K80" i="102" s="1"/>
  <c r="L80" i="102" s="1"/>
  <c r="I75" i="87"/>
  <c r="J75" i="87" s="1"/>
  <c r="K75" i="87" s="1"/>
  <c r="L75" i="87" s="1"/>
  <c r="I82" i="102" l="1"/>
  <c r="J81" i="102"/>
  <c r="K81" i="102" s="1"/>
  <c r="L81" i="102" s="1"/>
  <c r="I76" i="87"/>
  <c r="J76" i="87" s="1"/>
  <c r="K76" i="87" s="1"/>
  <c r="L76" i="87" s="1"/>
  <c r="I83" i="102" l="1"/>
  <c r="J82" i="102"/>
  <c r="K82" i="102" s="1"/>
  <c r="L82" i="102" s="1"/>
  <c r="I77" i="87"/>
  <c r="J77" i="87" s="1"/>
  <c r="K77" i="87" s="1"/>
  <c r="L77" i="87" s="1"/>
  <c r="I84" i="102" l="1"/>
  <c r="J83" i="102"/>
  <c r="K83" i="102" s="1"/>
  <c r="L83" i="102" s="1"/>
  <c r="I78" i="87"/>
  <c r="J78" i="87" s="1"/>
  <c r="K78" i="87" s="1"/>
  <c r="L78" i="87" s="1"/>
  <c r="I85" i="102" l="1"/>
  <c r="J84" i="102"/>
  <c r="K84" i="102" s="1"/>
  <c r="L84" i="102" s="1"/>
  <c r="I79" i="87"/>
  <c r="J79" i="87" s="1"/>
  <c r="K79" i="87" s="1"/>
  <c r="L79" i="87" s="1"/>
  <c r="I86" i="102" l="1"/>
  <c r="J85" i="102"/>
  <c r="K85" i="102" s="1"/>
  <c r="L85" i="102" s="1"/>
  <c r="I80" i="87"/>
  <c r="J80" i="87" s="1"/>
  <c r="K80" i="87" s="1"/>
  <c r="L80" i="87" s="1"/>
  <c r="I87" i="102" l="1"/>
  <c r="J86" i="102"/>
  <c r="K86" i="102" s="1"/>
  <c r="L86" i="102" s="1"/>
  <c r="I81" i="87"/>
  <c r="J81" i="87" s="1"/>
  <c r="K81" i="87" s="1"/>
  <c r="L81" i="87" s="1"/>
  <c r="I88" i="102" l="1"/>
  <c r="J87" i="102"/>
  <c r="K87" i="102" s="1"/>
  <c r="L87" i="102" s="1"/>
  <c r="I82" i="87"/>
  <c r="J82" i="87" s="1"/>
  <c r="K82" i="87" s="1"/>
  <c r="L82" i="87" s="1"/>
  <c r="I89" i="102" l="1"/>
  <c r="J88" i="102"/>
  <c r="K88" i="102" s="1"/>
  <c r="L88" i="102" s="1"/>
  <c r="I83" i="87"/>
  <c r="J83" i="87" s="1"/>
  <c r="K83" i="87" s="1"/>
  <c r="L83" i="87" s="1"/>
  <c r="I90" i="102" l="1"/>
  <c r="J89" i="102"/>
  <c r="K89" i="102" s="1"/>
  <c r="L89" i="102" s="1"/>
  <c r="I84" i="87"/>
  <c r="J84" i="87" s="1"/>
  <c r="K84" i="87" s="1"/>
  <c r="L84" i="87" s="1"/>
  <c r="I91" i="102" l="1"/>
  <c r="J90" i="102"/>
  <c r="K90" i="102" s="1"/>
  <c r="L90" i="102" s="1"/>
  <c r="I85" i="87"/>
  <c r="J85" i="87" s="1"/>
  <c r="K85" i="87" s="1"/>
  <c r="L85" i="87" s="1"/>
  <c r="I92" i="102" l="1"/>
  <c r="J91" i="102"/>
  <c r="K91" i="102" s="1"/>
  <c r="L91" i="102" s="1"/>
  <c r="I86" i="87"/>
  <c r="J86" i="87" s="1"/>
  <c r="K86" i="87" s="1"/>
  <c r="L86" i="87" s="1"/>
  <c r="I93" i="102" l="1"/>
  <c r="J92" i="102"/>
  <c r="K92" i="102" s="1"/>
  <c r="L92" i="102" s="1"/>
  <c r="I87" i="87"/>
  <c r="J87" i="87" s="1"/>
  <c r="K87" i="87" s="1"/>
  <c r="L87" i="87" s="1"/>
  <c r="I94" i="102" l="1"/>
  <c r="J93" i="102"/>
  <c r="K93" i="102" s="1"/>
  <c r="L93" i="102" s="1"/>
  <c r="I88" i="87"/>
  <c r="J88" i="87" s="1"/>
  <c r="K88" i="87" s="1"/>
  <c r="L88" i="87" s="1"/>
  <c r="I95" i="102" l="1"/>
  <c r="J94" i="102"/>
  <c r="K94" i="102" s="1"/>
  <c r="L94" i="102" s="1"/>
  <c r="I89" i="87"/>
  <c r="I96" i="102" l="1"/>
  <c r="J95" i="102"/>
  <c r="K95" i="102" s="1"/>
  <c r="L95" i="102" s="1"/>
  <c r="I90" i="87"/>
  <c r="J90" i="87" s="1"/>
  <c r="K90" i="87" s="1"/>
  <c r="L90" i="87" s="1"/>
  <c r="J89" i="87"/>
  <c r="K89" i="87" s="1"/>
  <c r="L89" i="87" s="1"/>
  <c r="I91" i="87"/>
  <c r="J91" i="87" s="1"/>
  <c r="K91" i="87" s="1"/>
  <c r="L91" i="87" s="1"/>
  <c r="I97" i="102" l="1"/>
  <c r="J96" i="102"/>
  <c r="K96" i="102" s="1"/>
  <c r="L96" i="102" s="1"/>
  <c r="I92" i="87"/>
  <c r="J92" i="87" s="1"/>
  <c r="K92" i="87" s="1"/>
  <c r="L92" i="87" s="1"/>
  <c r="I98" i="102" l="1"/>
  <c r="J97" i="102"/>
  <c r="K97" i="102" s="1"/>
  <c r="L97" i="102" s="1"/>
  <c r="I93" i="87"/>
  <c r="J93" i="87" s="1"/>
  <c r="K93" i="87" s="1"/>
  <c r="L93" i="87" s="1"/>
  <c r="I99" i="102" l="1"/>
  <c r="J98" i="102"/>
  <c r="K98" i="102" s="1"/>
  <c r="L98" i="102" s="1"/>
  <c r="I94" i="87"/>
  <c r="J94" i="87" s="1"/>
  <c r="K94" i="87" s="1"/>
  <c r="L94" i="87" s="1"/>
  <c r="I100" i="102" l="1"/>
  <c r="J99" i="102"/>
  <c r="K99" i="102" s="1"/>
  <c r="L99" i="102" s="1"/>
  <c r="I95" i="87"/>
  <c r="J95" i="87" s="1"/>
  <c r="K95" i="87" s="1"/>
  <c r="L95" i="87" s="1"/>
  <c r="I101" i="102" l="1"/>
  <c r="J100" i="102"/>
  <c r="K100" i="102" s="1"/>
  <c r="L100" i="102" s="1"/>
  <c r="I96" i="87"/>
  <c r="I102" i="102" l="1"/>
  <c r="J101" i="102"/>
  <c r="K101" i="102" s="1"/>
  <c r="L101" i="102" s="1"/>
  <c r="I97" i="87"/>
  <c r="J97" i="87" s="1"/>
  <c r="K97" i="87" s="1"/>
  <c r="L97" i="87" s="1"/>
  <c r="J96" i="87"/>
  <c r="K96" i="87" s="1"/>
  <c r="L96" i="87" s="1"/>
  <c r="I103" i="102" l="1"/>
  <c r="J102" i="102"/>
  <c r="K102" i="102" s="1"/>
  <c r="L102" i="102" s="1"/>
  <c r="I98" i="87"/>
  <c r="J98" i="87" s="1"/>
  <c r="K98" i="87" s="1"/>
  <c r="L98" i="87" s="1"/>
  <c r="I99" i="87"/>
  <c r="J99" i="87" s="1"/>
  <c r="K99" i="87" s="1"/>
  <c r="L99" i="87" s="1"/>
  <c r="I104" i="102" l="1"/>
  <c r="J103" i="102"/>
  <c r="K103" i="102" s="1"/>
  <c r="L103" i="102" s="1"/>
  <c r="I100" i="87"/>
  <c r="J100" i="87" s="1"/>
  <c r="K100" i="87" s="1"/>
  <c r="L100" i="87" s="1"/>
  <c r="I105" i="102" l="1"/>
  <c r="J104" i="102"/>
  <c r="K104" i="102" s="1"/>
  <c r="L104" i="102" s="1"/>
  <c r="I101" i="87"/>
  <c r="J101" i="87" s="1"/>
  <c r="K101" i="87" s="1"/>
  <c r="L101" i="87" s="1"/>
  <c r="I106" i="102" l="1"/>
  <c r="J105" i="102"/>
  <c r="K105" i="102" s="1"/>
  <c r="L105" i="102" s="1"/>
  <c r="I102" i="87"/>
  <c r="J102" i="87" s="1"/>
  <c r="K102" i="87" s="1"/>
  <c r="L102" i="87" s="1"/>
  <c r="I107" i="102" l="1"/>
  <c r="J106" i="102"/>
  <c r="K106" i="102" s="1"/>
  <c r="L106" i="102" s="1"/>
  <c r="I103" i="87"/>
  <c r="J103" i="87" s="1"/>
  <c r="K103" i="87" s="1"/>
  <c r="L103" i="87" s="1"/>
  <c r="I108" i="102" l="1"/>
  <c r="J107" i="102"/>
  <c r="K107" i="102" s="1"/>
  <c r="L107" i="102" s="1"/>
  <c r="I104" i="87"/>
  <c r="J104" i="87" s="1"/>
  <c r="K104" i="87" s="1"/>
  <c r="L104" i="87" s="1"/>
  <c r="I109" i="102" l="1"/>
  <c r="J108" i="102"/>
  <c r="K108" i="102" s="1"/>
  <c r="L108" i="102" s="1"/>
  <c r="I105" i="87"/>
  <c r="J105" i="87" s="1"/>
  <c r="K105" i="87" s="1"/>
  <c r="L105" i="87" s="1"/>
  <c r="I110" i="102" l="1"/>
  <c r="J109" i="102"/>
  <c r="K109" i="102" s="1"/>
  <c r="L109" i="102" s="1"/>
  <c r="I106" i="87"/>
  <c r="J106" i="87" s="1"/>
  <c r="K106" i="87" s="1"/>
  <c r="L106" i="87" s="1"/>
  <c r="J110" i="102" l="1"/>
  <c r="K110" i="102" s="1"/>
  <c r="L110" i="102" s="1"/>
  <c r="I111" i="102"/>
  <c r="I107" i="87"/>
  <c r="J107" i="87" s="1"/>
  <c r="K107" i="87" s="1"/>
  <c r="L107" i="87" s="1"/>
  <c r="I112" i="102" l="1"/>
  <c r="J111" i="102"/>
  <c r="K111" i="102" s="1"/>
  <c r="L111" i="102" s="1"/>
  <c r="I108" i="87"/>
  <c r="J108" i="87" s="1"/>
  <c r="K108" i="87" s="1"/>
  <c r="L108" i="87" s="1"/>
  <c r="I113" i="102" l="1"/>
  <c r="J112" i="102"/>
  <c r="K112" i="102" s="1"/>
  <c r="L112" i="102" s="1"/>
  <c r="I109" i="87"/>
  <c r="J109" i="87" s="1"/>
  <c r="K109" i="87" s="1"/>
  <c r="L109" i="87" s="1"/>
  <c r="I114" i="102" l="1"/>
  <c r="J113" i="102"/>
  <c r="K113" i="102" s="1"/>
  <c r="L113" i="102" s="1"/>
  <c r="I110" i="87"/>
  <c r="J110" i="87" s="1"/>
  <c r="K110" i="87" s="1"/>
  <c r="L110" i="87" s="1"/>
  <c r="J114" i="102" l="1"/>
  <c r="K114" i="102" s="1"/>
  <c r="L114" i="102" s="1"/>
  <c r="I115" i="102"/>
  <c r="I111" i="87"/>
  <c r="J111" i="87" s="1"/>
  <c r="K111" i="87" s="1"/>
  <c r="L111" i="87" s="1"/>
  <c r="I116" i="102" l="1"/>
  <c r="J115" i="102"/>
  <c r="K115" i="102" s="1"/>
  <c r="L115" i="102" s="1"/>
  <c r="I112" i="87"/>
  <c r="J112" i="87" s="1"/>
  <c r="K112" i="87" s="1"/>
  <c r="L112" i="87" s="1"/>
  <c r="I117" i="102" l="1"/>
  <c r="J116" i="102"/>
  <c r="K116" i="102" s="1"/>
  <c r="L116" i="102" s="1"/>
  <c r="I113" i="87"/>
  <c r="J113" i="87" s="1"/>
  <c r="K113" i="87" s="1"/>
  <c r="L113" i="87" s="1"/>
  <c r="I118" i="102" l="1"/>
  <c r="J117" i="102"/>
  <c r="K117" i="102" s="1"/>
  <c r="L117" i="102" s="1"/>
  <c r="I114" i="87"/>
  <c r="J114" i="87" s="1"/>
  <c r="K114" i="87" s="1"/>
  <c r="L114" i="87" s="1"/>
  <c r="I119" i="102" l="1"/>
  <c r="J118" i="102"/>
  <c r="K118" i="102" s="1"/>
  <c r="L118" i="102" s="1"/>
  <c r="I115" i="87"/>
  <c r="J115" i="87" s="1"/>
  <c r="K115" i="87" s="1"/>
  <c r="L115" i="87" s="1"/>
  <c r="I120" i="102" l="1"/>
  <c r="J119" i="102"/>
  <c r="K119" i="102" s="1"/>
  <c r="L119" i="102" s="1"/>
  <c r="I116" i="87"/>
  <c r="J116" i="87" s="1"/>
  <c r="K116" i="87" s="1"/>
  <c r="L116" i="87" s="1"/>
  <c r="I121" i="102" l="1"/>
  <c r="J120" i="102"/>
  <c r="K120" i="102" s="1"/>
  <c r="L120" i="102" s="1"/>
  <c r="I117" i="87"/>
  <c r="J117" i="87" s="1"/>
  <c r="K117" i="87" s="1"/>
  <c r="L117" i="87" s="1"/>
  <c r="I122" i="102" l="1"/>
  <c r="J121" i="102"/>
  <c r="K121" i="102" s="1"/>
  <c r="L121" i="102" s="1"/>
  <c r="I118" i="87"/>
  <c r="I123" i="102" l="1"/>
  <c r="J122" i="102"/>
  <c r="K122" i="102" s="1"/>
  <c r="L122" i="102" s="1"/>
  <c r="I119" i="87"/>
  <c r="J119" i="87" s="1"/>
  <c r="K119" i="87" s="1"/>
  <c r="L119" i="87" s="1"/>
  <c r="J118" i="87"/>
  <c r="K118" i="87" s="1"/>
  <c r="L118" i="87" s="1"/>
  <c r="I120" i="87"/>
  <c r="J120" i="87" s="1"/>
  <c r="K120" i="87" s="1"/>
  <c r="L120" i="87" s="1"/>
  <c r="I124" i="102" l="1"/>
  <c r="J123" i="102"/>
  <c r="K123" i="102" s="1"/>
  <c r="L123" i="102" s="1"/>
  <c r="I121" i="87"/>
  <c r="J121" i="87" s="1"/>
  <c r="K121" i="87" s="1"/>
  <c r="L121" i="87" s="1"/>
  <c r="I125" i="102" l="1"/>
  <c r="J124" i="102"/>
  <c r="K124" i="102" s="1"/>
  <c r="L124" i="102" s="1"/>
  <c r="I122" i="87"/>
  <c r="J122" i="87" s="1"/>
  <c r="K122" i="87" s="1"/>
  <c r="L122" i="87" s="1"/>
  <c r="I126" i="102" l="1"/>
  <c r="J125" i="102"/>
  <c r="K125" i="102" s="1"/>
  <c r="L125" i="102" s="1"/>
  <c r="I123" i="87"/>
  <c r="J123" i="87" s="1"/>
  <c r="K123" i="87" s="1"/>
  <c r="L123" i="87" s="1"/>
  <c r="J126" i="102" l="1"/>
  <c r="K126" i="102" s="1"/>
  <c r="L126" i="102" s="1"/>
  <c r="I127" i="102"/>
  <c r="I124" i="87"/>
  <c r="J124" i="87" s="1"/>
  <c r="K124" i="87" s="1"/>
  <c r="L124" i="87" s="1"/>
  <c r="I128" i="102" l="1"/>
  <c r="J127" i="102"/>
  <c r="K127" i="102" s="1"/>
  <c r="L127" i="102" s="1"/>
  <c r="I125" i="87"/>
  <c r="J125" i="87" s="1"/>
  <c r="K125" i="87" s="1"/>
  <c r="L125" i="87" s="1"/>
  <c r="I129" i="102" l="1"/>
  <c r="J128" i="102"/>
  <c r="K128" i="102" s="1"/>
  <c r="L128" i="102" s="1"/>
  <c r="I126" i="87"/>
  <c r="J126" i="87" s="1"/>
  <c r="K126" i="87" s="1"/>
  <c r="L126" i="87" s="1"/>
  <c r="I130" i="102" l="1"/>
  <c r="J129" i="102"/>
  <c r="K129" i="102" s="1"/>
  <c r="L129" i="102" s="1"/>
  <c r="I127" i="87"/>
  <c r="J127" i="87" s="1"/>
  <c r="K127" i="87" s="1"/>
  <c r="L127" i="87" s="1"/>
  <c r="J130" i="102" l="1"/>
  <c r="K130" i="102" s="1"/>
  <c r="L130" i="102" s="1"/>
  <c r="I131" i="102"/>
  <c r="I128" i="87"/>
  <c r="J128" i="87" s="1"/>
  <c r="K128" i="87" s="1"/>
  <c r="L128" i="87" s="1"/>
  <c r="I132" i="102" l="1"/>
  <c r="J131" i="102"/>
  <c r="K131" i="102" s="1"/>
  <c r="L131" i="102" s="1"/>
  <c r="I129" i="87"/>
  <c r="J129" i="87" s="1"/>
  <c r="K129" i="87" s="1"/>
  <c r="L129" i="87" s="1"/>
  <c r="I133" i="102" l="1"/>
  <c r="J132" i="102"/>
  <c r="K132" i="102" s="1"/>
  <c r="L132" i="102" s="1"/>
  <c r="I130" i="87"/>
  <c r="I134" i="102" l="1"/>
  <c r="J133" i="102"/>
  <c r="K133" i="102" s="1"/>
  <c r="L133" i="102" s="1"/>
  <c r="I131" i="87"/>
  <c r="J130" i="87"/>
  <c r="K130" i="87" s="1"/>
  <c r="L130" i="87" s="1"/>
  <c r="J134" i="102" l="1"/>
  <c r="K134" i="102" s="1"/>
  <c r="L134" i="102" s="1"/>
  <c r="I135" i="102"/>
  <c r="J135" i="102" s="1"/>
  <c r="J131" i="87"/>
  <c r="K131" i="87" s="1"/>
  <c r="L131" i="87" s="1"/>
  <c r="I132" i="87"/>
  <c r="K135" i="102" l="1"/>
  <c r="J136" i="102"/>
  <c r="I133" i="87"/>
  <c r="J132" i="87"/>
  <c r="K132" i="87" s="1"/>
  <c r="L132" i="87" s="1"/>
  <c r="L135" i="102" l="1"/>
  <c r="K136" i="102"/>
  <c r="I134" i="87"/>
  <c r="J133" i="87"/>
  <c r="K133" i="87" s="1"/>
  <c r="L133" i="87" s="1"/>
  <c r="I135" i="87" l="1"/>
  <c r="J134" i="87"/>
  <c r="J8" i="103" l="1"/>
  <c r="K134" i="87"/>
  <c r="I136" i="87"/>
  <c r="J135" i="87"/>
  <c r="K135" i="87" s="1"/>
  <c r="L135" i="87" s="1"/>
  <c r="K8" i="103" l="1"/>
  <c r="J136" i="87"/>
  <c r="K136" i="87" s="1"/>
  <c r="L136" i="87" s="1"/>
  <c r="I137" i="87"/>
  <c r="L134" i="87"/>
  <c r="I138" i="87" l="1"/>
  <c r="J137" i="87"/>
  <c r="K137" i="87" l="1"/>
  <c r="I139" i="87"/>
  <c r="J138" i="87"/>
  <c r="K138" i="87" s="1"/>
  <c r="L138" i="87" s="1"/>
  <c r="J139" i="87" l="1"/>
  <c r="I140" i="87"/>
  <c r="L137" i="87"/>
  <c r="J140" i="87" l="1"/>
  <c r="K140" i="87" s="1"/>
  <c r="L140" i="87" s="1"/>
  <c r="I141" i="87"/>
  <c r="J141" i="87" s="1"/>
  <c r="K141" i="87" s="1"/>
  <c r="L141" i="87" s="1"/>
  <c r="K139" i="87"/>
  <c r="J142" i="87"/>
  <c r="L139" i="87" l="1"/>
  <c r="K142" i="87"/>
</calcChain>
</file>

<file path=xl/sharedStrings.xml><?xml version="1.0" encoding="utf-8"?>
<sst xmlns="http://schemas.openxmlformats.org/spreadsheetml/2006/main" count="656" uniqueCount="44">
  <si>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</si>
  <si>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</si>
  <si>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</si>
  <si>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</si>
  <si>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</si>
  <si>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</si>
  <si>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</si>
  <si>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</si>
  <si>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</si>
  <si>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</si>
  <si>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</si>
  <si>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</si>
  <si>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>2 BHK</t>
  </si>
  <si>
    <t>Paticulars</t>
  </si>
  <si>
    <t xml:space="preserve">price </t>
  </si>
  <si>
    <t>Tot 6 Flat</t>
  </si>
  <si>
    <t>nby Bldg</t>
  </si>
  <si>
    <t>1 BHK</t>
  </si>
  <si>
    <t>Typical - 1-6,8-11,13-16, &amp; 18th Flr</t>
  </si>
  <si>
    <t>Typical - 7,12 &amp; 17th Flr</t>
  </si>
  <si>
    <t>Buildg -2, Wing -C</t>
  </si>
  <si>
    <t>ref</t>
  </si>
  <si>
    <t>23rd Flr</t>
  </si>
  <si>
    <t>Tot 5 Flat</t>
  </si>
  <si>
    <t>Tot CA</t>
  </si>
  <si>
    <t>RCA</t>
  </si>
  <si>
    <t>Bal</t>
  </si>
  <si>
    <t xml:space="preserve"> As per Approved Plan Carpet Area in 
Sq. Ft.                      
</t>
  </si>
  <si>
    <t xml:space="preserve"> As per Approved Plan Balcony Area in 
Sq. Ft.                      
</t>
  </si>
  <si>
    <t xml:space="preserve">Total Carpet Area in 
Sq. Ft.                      
</t>
  </si>
  <si>
    <t>Sale / Rehab</t>
  </si>
  <si>
    <t>Sale</t>
  </si>
  <si>
    <t>Rehab</t>
  </si>
  <si>
    <t>19-22 &amp;24th</t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</si>
  <si>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</si>
  <si>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</si>
  <si>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</si>
  <si>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</si>
  <si>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r>
      <t xml:space="preserve">Rate per 
Sq. ft. on Total Carpet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</si>
  <si>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t>Comp.</t>
  </si>
  <si>
    <t>Sale Flat</t>
  </si>
  <si>
    <t>Land Owner’s Share</t>
  </si>
  <si>
    <t xml:space="preserve"> 1 BHK - 88                                     2 BHK - 46                                                                                                                   </t>
  </si>
  <si>
    <t xml:space="preserve"> 1 BHK - 04                                    2 BHK - 02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</si>
</sst>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Open Sans"/>
      <family val="2"/>
    </font>
    <font>
      <sz val="10"/>
      <color rgb="FFFF0000"/>
      <name val="Arial Narrow"/>
      <family val="2"/>
    </font>
    <font>
      <b/>
      <sz val="9"/>
      <color rgb="FFFF0000"/>
      <name val="Arial Narrow"/>
      <family val="2"/>
    </font>
    <font>
      <b/>
      <sz val="7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7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sz val="10"/>
      <color theme="1"/>
      <name val="Arial Narrow"/>
      <family val="2"/>
    </font>
    <font>
      <b/>
      <sz val="9"/>
      <color rgb="FF000000"/>
      <name val="Arial Narrow"/>
      <family val="2"/>
    </font>
    <font>
      <b/>
      <sz val="10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43" fontId="2" fillId="0" borderId="0" xfId="0" applyNumberFormat="1" applyFont="1"/>
    <xf numFmtId="43" fontId="2" fillId="0" borderId="0" xfId="1" applyFont="1"/>
    <xf numFmtId="0" fontId="4" fillId="0" borderId="0" xfId="0" applyFont="1" applyAlignment="1">
      <alignment vertical="top" wrapText="1"/>
    </xf>
    <xf numFmtId="0" fontId="4" fillId="4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1" fontId="0" fillId="0" borderId="0" xfId="0" applyNumberFormat="1"/>
    <xf numFmtId="0" fontId="3" fillId="0" borderId="0" xfId="0" applyFont="1"/>
    <xf numFmtId="43" fontId="2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1" fontId="6" fillId="0" borderId="0" xfId="0" applyNumberFormat="1" applyFont="1" applyAlignment="1">
      <alignment horizontal="center"/>
    </xf>
    <xf numFmtId="0" fontId="3" fillId="5" borderId="0" xfId="0" applyFont="1" applyFill="1"/>
    <xf numFmtId="1" fontId="9" fillId="0" borderId="1" xfId="0" applyNumberFormat="1" applyFont="1" applyBorder="1" applyAlignment="1">
      <alignment horizontal="center"/>
    </xf>
    <xf numFmtId="43" fontId="0" fillId="0" borderId="0" xfId="1" applyFont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/>
    <xf numFmtId="2" fontId="5" fillId="0" borderId="0" xfId="0" applyNumberFormat="1" applyFont="1"/>
    <xf numFmtId="0" fontId="13" fillId="3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3" borderId="0" xfId="0" applyFont="1" applyFill="1"/>
    <xf numFmtId="0" fontId="16" fillId="0" borderId="0" xfId="0" applyFont="1"/>
    <xf numFmtId="0" fontId="3" fillId="0" borderId="0" xfId="0" applyFont="1" applyAlignment="1">
      <alignment horizontal="center"/>
    </xf>
    <xf numFmtId="2" fontId="0" fillId="0" borderId="0" xfId="0" applyNumberFormat="1"/>
    <xf numFmtId="0" fontId="7" fillId="0" borderId="4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/>
    </xf>
    <xf numFmtId="1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" fontId="14" fillId="0" borderId="1" xfId="0" applyNumberFormat="1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2" fillId="0" borderId="0" xfId="0" applyFont="1" applyFill="1"/>
    <xf numFmtId="0" fontId="0" fillId="0" borderId="0" xfId="0" applyFill="1"/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164" fontId="19" fillId="0" borderId="1" xfId="1" applyNumberFormat="1" applyFont="1" applyFill="1" applyBorder="1" applyAlignment="1">
      <alignment horizontal="left"/>
    </xf>
    <xf numFmtId="164" fontId="19" fillId="0" borderId="1" xfId="1" applyNumberFormat="1" applyFont="1" applyFill="1" applyBorder="1" applyAlignment="1">
      <alignment horizontal="center"/>
    </xf>
    <xf numFmtId="1" fontId="19" fillId="0" borderId="1" xfId="2" applyNumberFormat="1" applyFont="1" applyFill="1" applyBorder="1" applyAlignment="1">
      <alignment horizontal="center" vertical="top" wrapText="1"/>
    </xf>
    <xf numFmtId="1" fontId="9" fillId="0" borderId="1" xfId="0" applyNumberFormat="1" applyFont="1" applyFill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0" fontId="0" fillId="0" borderId="0" xfId="0" applyFont="1" applyFill="1"/>
    <xf numFmtId="1" fontId="9" fillId="0" borderId="0" xfId="0" applyNumberFormat="1" applyFont="1" applyFill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" fontId="19" fillId="0" borderId="0" xfId="2" applyNumberFormat="1" applyFont="1" applyFill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1" fontId="9" fillId="0" borderId="6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3" fontId="11" fillId="0" borderId="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20" fillId="0" borderId="6" xfId="0" applyNumberFormat="1" applyFont="1" applyBorder="1" applyAlignment="1">
      <alignment horizontal="center" vertical="center"/>
    </xf>
    <xf numFmtId="1" fontId="20" fillId="0" borderId="2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164" fontId="21" fillId="0" borderId="2" xfId="0" applyNumberFormat="1" applyFont="1" applyBorder="1" applyAlignment="1">
      <alignment horizontal="center" vertical="center"/>
    </xf>
    <xf numFmtId="43" fontId="3" fillId="0" borderId="0" xfId="1" applyFont="1" applyAlignment="1">
      <alignment horizontal="center" vertical="center"/>
    </xf>
    <xf numFmtId="43" fontId="3" fillId="0" borderId="0" xfId="0" applyNumberFormat="1" applyFont="1"/>
    <xf numFmtId="0" fontId="0" fillId="5" borderId="0" xfId="0" applyFont="1" applyFill="1"/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30</xdr:col>
      <xdr:colOff>2553</xdr:colOff>
      <xdr:row>69</xdr:row>
      <xdr:rowOff>1436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CBD3999-895F-6B2A-2C6F-3DD8767C9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00"/>
          <a:ext cx="18290553" cy="102884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3"/>
  <sheetViews>
    <sheetView tabSelected="1" zoomScale="160" zoomScaleNormal="160" workbookViewId="0">
      <selection activeCell="G2" sqref="G2"/>
    </sheetView>
  </sheetViews>
  <sheetFormatPr defaultRowHeight="15" x14ac:dyDescent="0.25"/>
  <cols>
    <col min="1" max="1" width="4.140625" style="34" customWidth="1"/>
    <col min="2" max="2" width="5" style="35" customWidth="1"/>
    <col min="3" max="3" width="4" style="35" customWidth="1"/>
    <col min="4" max="4" width="5.85546875" style="26" customWidth="1"/>
    <col min="5" max="5" width="6.28515625" style="27" customWidth="1"/>
    <col min="6" max="6" width="6.85546875" style="27" customWidth="1"/>
    <col min="7" max="7" width="6.7109375" style="27" customWidth="1"/>
    <col min="8" max="8" width="5.140625" customWidth="1"/>
    <col min="9" max="9" width="6.140625" style="56" customWidth="1"/>
    <col min="10" max="10" width="12.7109375" style="56" customWidth="1"/>
    <col min="11" max="11" width="11.85546875" style="56" customWidth="1"/>
    <col min="12" max="12" width="8.140625" style="56" customWidth="1"/>
    <col min="13" max="13" width="11.5703125" style="56" customWidth="1"/>
    <col min="14" max="14" width="10.42578125" style="56" bestFit="1" customWidth="1"/>
    <col min="15" max="15" width="10.28515625" style="1" bestFit="1" customWidth="1"/>
  </cols>
  <sheetData>
    <row r="1" spans="1:15" ht="60.75" customHeight="1" x14ac:dyDescent="0.25">
      <c r="A1" s="28" t="s">
        <v>1</v>
      </c>
      <c r="B1" s="29" t="s">
        <v>0</v>
      </c>
      <c r="C1" s="30" t="s">
        <v>2</v>
      </c>
      <c r="D1" s="30" t="s">
        <v>39</v>
      </c>
      <c r="E1" s="30" t="s">
        <v>27</v>
      </c>
      <c r="F1" s="30" t="s">
        <v>28</v>
      </c>
      <c r="G1" s="30" t="s">
        <v>29</v>
      </c>
      <c r="H1" s="38" t="s">
        <v>11</v>
      </c>
      <c r="I1" s="48" t="s">
        <v>38</v>
      </c>
      <c r="J1" s="49" t="s">
        <v>34</v>
      </c>
      <c r="K1" s="47" t="s">
        <v>35</v>
      </c>
      <c r="L1" s="47" t="s">
        <v>36</v>
      </c>
      <c r="M1" s="47" t="s">
        <v>37</v>
      </c>
      <c r="N1" s="47" t="s">
        <v>30</v>
      </c>
    </row>
    <row r="2" spans="1:15" ht="16.5" x14ac:dyDescent="0.3">
      <c r="A2" s="31">
        <v>1</v>
      </c>
      <c r="B2" s="32">
        <v>101</v>
      </c>
      <c r="C2" s="32">
        <v>1</v>
      </c>
      <c r="D2" s="32" t="s">
        <v>17</v>
      </c>
      <c r="E2" s="32">
        <v>383</v>
      </c>
      <c r="F2" s="32">
        <v>41</v>
      </c>
      <c r="G2" s="32">
        <f>E2+F2</f>
        <v>424</v>
      </c>
      <c r="H2" s="39">
        <f>G2*1.1</f>
        <v>466.40000000000003</v>
      </c>
      <c r="I2" s="50">
        <v>8500</v>
      </c>
      <c r="J2" s="51">
        <f>G2*I2</f>
        <v>3604000</v>
      </c>
      <c r="K2" s="52">
        <f>ROUND(J2*1.08,0)</f>
        <v>3892320</v>
      </c>
      <c r="L2" s="53">
        <f t="shared" ref="L2" si="0">MROUND((K2*0.025/12),500)</f>
        <v>8000</v>
      </c>
      <c r="M2" s="52">
        <f>H2*2600</f>
        <v>1212640</v>
      </c>
      <c r="N2" s="44" t="s">
        <v>31</v>
      </c>
      <c r="O2" s="10">
        <f>J2/H2</f>
        <v>7727.272727272727</v>
      </c>
    </row>
    <row r="3" spans="1:15" ht="16.5" x14ac:dyDescent="0.3">
      <c r="A3" s="31">
        <v>2</v>
      </c>
      <c r="B3" s="32">
        <v>102</v>
      </c>
      <c r="C3" s="32">
        <v>1</v>
      </c>
      <c r="D3" s="32" t="s">
        <v>17</v>
      </c>
      <c r="E3" s="32">
        <v>348</v>
      </c>
      <c r="F3" s="32">
        <v>43</v>
      </c>
      <c r="G3" s="32">
        <f t="shared" ref="G3:G65" si="1">E3+F3</f>
        <v>391</v>
      </c>
      <c r="H3" s="39">
        <f t="shared" ref="H3:H65" si="2">G3*1.1</f>
        <v>430.1</v>
      </c>
      <c r="I3" s="50">
        <f t="shared" ref="I3:I25" si="3">I2</f>
        <v>8500</v>
      </c>
      <c r="J3" s="51">
        <f t="shared" ref="J3:J66" si="4">G3*I3</f>
        <v>3323500</v>
      </c>
      <c r="K3" s="52">
        <f t="shared" ref="K3:K66" si="5">ROUND(J3*1.08,0)</f>
        <v>3589380</v>
      </c>
      <c r="L3" s="53">
        <f t="shared" ref="L3:L66" si="6">MROUND((K3*0.025/12),500)</f>
        <v>7500</v>
      </c>
      <c r="M3" s="52">
        <f t="shared" ref="M3:M66" si="7">H3*2600</f>
        <v>1118260</v>
      </c>
      <c r="N3" s="44" t="s">
        <v>31</v>
      </c>
    </row>
    <row r="4" spans="1:15" ht="16.5" x14ac:dyDescent="0.3">
      <c r="A4" s="31">
        <v>3</v>
      </c>
      <c r="B4" s="32">
        <v>103</v>
      </c>
      <c r="C4" s="32">
        <v>1</v>
      </c>
      <c r="D4" s="32" t="s">
        <v>12</v>
      </c>
      <c r="E4" s="32">
        <v>527</v>
      </c>
      <c r="F4" s="32">
        <v>45</v>
      </c>
      <c r="G4" s="32">
        <f t="shared" si="1"/>
        <v>572</v>
      </c>
      <c r="H4" s="39">
        <f t="shared" si="2"/>
        <v>629.20000000000005</v>
      </c>
      <c r="I4" s="50">
        <f t="shared" si="3"/>
        <v>8500</v>
      </c>
      <c r="J4" s="51">
        <f t="shared" si="4"/>
        <v>4862000</v>
      </c>
      <c r="K4" s="52">
        <f t="shared" si="5"/>
        <v>5250960</v>
      </c>
      <c r="L4" s="53">
        <f t="shared" si="6"/>
        <v>11000</v>
      </c>
      <c r="M4" s="52">
        <f t="shared" si="7"/>
        <v>1635920.0000000002</v>
      </c>
      <c r="N4" s="44" t="s">
        <v>31</v>
      </c>
    </row>
    <row r="5" spans="1:15" ht="16.5" x14ac:dyDescent="0.3">
      <c r="A5" s="31">
        <v>4</v>
      </c>
      <c r="B5" s="32">
        <v>104</v>
      </c>
      <c r="C5" s="32">
        <v>1</v>
      </c>
      <c r="D5" s="32" t="s">
        <v>12</v>
      </c>
      <c r="E5" s="32">
        <v>527</v>
      </c>
      <c r="F5" s="32">
        <v>45</v>
      </c>
      <c r="G5" s="32">
        <f t="shared" si="1"/>
        <v>572</v>
      </c>
      <c r="H5" s="39">
        <f t="shared" si="2"/>
        <v>629.20000000000005</v>
      </c>
      <c r="I5" s="50">
        <f t="shared" si="3"/>
        <v>8500</v>
      </c>
      <c r="J5" s="51">
        <f t="shared" si="4"/>
        <v>4862000</v>
      </c>
      <c r="K5" s="52">
        <f t="shared" si="5"/>
        <v>5250960</v>
      </c>
      <c r="L5" s="53">
        <f t="shared" si="6"/>
        <v>11000</v>
      </c>
      <c r="M5" s="52">
        <f t="shared" si="7"/>
        <v>1635920.0000000002</v>
      </c>
      <c r="N5" s="44" t="s">
        <v>31</v>
      </c>
    </row>
    <row r="6" spans="1:15" ht="16.5" x14ac:dyDescent="0.3">
      <c r="A6" s="31">
        <v>5</v>
      </c>
      <c r="B6" s="32">
        <v>105</v>
      </c>
      <c r="C6" s="32">
        <v>1</v>
      </c>
      <c r="D6" s="32" t="s">
        <v>17</v>
      </c>
      <c r="E6" s="32">
        <v>370</v>
      </c>
      <c r="F6" s="32">
        <v>39</v>
      </c>
      <c r="G6" s="32">
        <f t="shared" si="1"/>
        <v>409</v>
      </c>
      <c r="H6" s="39">
        <f t="shared" si="2"/>
        <v>449.90000000000003</v>
      </c>
      <c r="I6" s="50">
        <f t="shared" si="3"/>
        <v>8500</v>
      </c>
      <c r="J6" s="51">
        <f t="shared" si="4"/>
        <v>3476500</v>
      </c>
      <c r="K6" s="52">
        <f t="shared" si="5"/>
        <v>3754620</v>
      </c>
      <c r="L6" s="53">
        <f t="shared" si="6"/>
        <v>8000</v>
      </c>
      <c r="M6" s="52">
        <f t="shared" si="7"/>
        <v>1169740</v>
      </c>
      <c r="N6" s="44" t="s">
        <v>31</v>
      </c>
    </row>
    <row r="7" spans="1:15" ht="16.5" x14ac:dyDescent="0.3">
      <c r="A7" s="31">
        <v>6</v>
      </c>
      <c r="B7" s="32">
        <v>106</v>
      </c>
      <c r="C7" s="32">
        <v>1</v>
      </c>
      <c r="D7" s="32" t="s">
        <v>17</v>
      </c>
      <c r="E7" s="32">
        <v>365</v>
      </c>
      <c r="F7" s="32">
        <v>39</v>
      </c>
      <c r="G7" s="32">
        <f t="shared" si="1"/>
        <v>404</v>
      </c>
      <c r="H7" s="39">
        <f t="shared" si="2"/>
        <v>444.40000000000003</v>
      </c>
      <c r="I7" s="50">
        <f t="shared" si="3"/>
        <v>8500</v>
      </c>
      <c r="J7" s="51">
        <f t="shared" si="4"/>
        <v>3434000</v>
      </c>
      <c r="K7" s="52">
        <f t="shared" si="5"/>
        <v>3708720</v>
      </c>
      <c r="L7" s="53">
        <f t="shared" si="6"/>
        <v>7500</v>
      </c>
      <c r="M7" s="52">
        <f t="shared" si="7"/>
        <v>1155440</v>
      </c>
      <c r="N7" s="44" t="s">
        <v>31</v>
      </c>
    </row>
    <row r="8" spans="1:15" ht="16.5" x14ac:dyDescent="0.3">
      <c r="A8" s="31">
        <v>7</v>
      </c>
      <c r="B8" s="32">
        <v>201</v>
      </c>
      <c r="C8" s="32">
        <v>2</v>
      </c>
      <c r="D8" s="32" t="s">
        <v>17</v>
      </c>
      <c r="E8" s="32">
        <v>383</v>
      </c>
      <c r="F8" s="32">
        <v>41</v>
      </c>
      <c r="G8" s="32">
        <f t="shared" si="1"/>
        <v>424</v>
      </c>
      <c r="H8" s="39">
        <f t="shared" si="2"/>
        <v>466.40000000000003</v>
      </c>
      <c r="I8" s="50">
        <f>I7</f>
        <v>8500</v>
      </c>
      <c r="J8" s="51">
        <f t="shared" si="4"/>
        <v>3604000</v>
      </c>
      <c r="K8" s="52">
        <f t="shared" si="5"/>
        <v>3892320</v>
      </c>
      <c r="L8" s="53">
        <f t="shared" si="6"/>
        <v>8000</v>
      </c>
      <c r="M8" s="52">
        <f t="shared" si="7"/>
        <v>1212640</v>
      </c>
      <c r="N8" s="44" t="s">
        <v>31</v>
      </c>
    </row>
    <row r="9" spans="1:15" ht="16.5" x14ac:dyDescent="0.3">
      <c r="A9" s="31">
        <v>8</v>
      </c>
      <c r="B9" s="32">
        <v>202</v>
      </c>
      <c r="C9" s="32">
        <v>2</v>
      </c>
      <c r="D9" s="32" t="s">
        <v>17</v>
      </c>
      <c r="E9" s="32">
        <v>348</v>
      </c>
      <c r="F9" s="32">
        <v>43</v>
      </c>
      <c r="G9" s="32">
        <f t="shared" si="1"/>
        <v>391</v>
      </c>
      <c r="H9" s="39">
        <f t="shared" si="2"/>
        <v>430.1</v>
      </c>
      <c r="I9" s="50">
        <f t="shared" si="3"/>
        <v>8500</v>
      </c>
      <c r="J9" s="51">
        <f t="shared" si="4"/>
        <v>3323500</v>
      </c>
      <c r="K9" s="52">
        <f t="shared" si="5"/>
        <v>3589380</v>
      </c>
      <c r="L9" s="53">
        <f t="shared" si="6"/>
        <v>7500</v>
      </c>
      <c r="M9" s="52">
        <f t="shared" si="7"/>
        <v>1118260</v>
      </c>
      <c r="N9" s="44" t="s">
        <v>31</v>
      </c>
    </row>
    <row r="10" spans="1:15" ht="16.5" x14ac:dyDescent="0.3">
      <c r="A10" s="31">
        <v>9</v>
      </c>
      <c r="B10" s="32">
        <v>203</v>
      </c>
      <c r="C10" s="32">
        <v>2</v>
      </c>
      <c r="D10" s="32" t="s">
        <v>12</v>
      </c>
      <c r="E10" s="32">
        <v>527</v>
      </c>
      <c r="F10" s="32">
        <v>45</v>
      </c>
      <c r="G10" s="32">
        <f t="shared" si="1"/>
        <v>572</v>
      </c>
      <c r="H10" s="39">
        <f t="shared" si="2"/>
        <v>629.20000000000005</v>
      </c>
      <c r="I10" s="50">
        <f t="shared" si="3"/>
        <v>8500</v>
      </c>
      <c r="J10" s="51">
        <f t="shared" si="4"/>
        <v>4862000</v>
      </c>
      <c r="K10" s="52">
        <f t="shared" si="5"/>
        <v>5250960</v>
      </c>
      <c r="L10" s="53">
        <f t="shared" si="6"/>
        <v>11000</v>
      </c>
      <c r="M10" s="52">
        <f t="shared" si="7"/>
        <v>1635920.0000000002</v>
      </c>
      <c r="N10" s="44" t="s">
        <v>31</v>
      </c>
    </row>
    <row r="11" spans="1:15" ht="16.5" x14ac:dyDescent="0.3">
      <c r="A11" s="31">
        <v>10</v>
      </c>
      <c r="B11" s="32">
        <v>204</v>
      </c>
      <c r="C11" s="32">
        <v>2</v>
      </c>
      <c r="D11" s="32" t="s">
        <v>12</v>
      </c>
      <c r="E11" s="32">
        <v>527</v>
      </c>
      <c r="F11" s="32">
        <v>45</v>
      </c>
      <c r="G11" s="32">
        <f t="shared" si="1"/>
        <v>572</v>
      </c>
      <c r="H11" s="39">
        <f t="shared" si="2"/>
        <v>629.20000000000005</v>
      </c>
      <c r="I11" s="50">
        <f t="shared" si="3"/>
        <v>8500</v>
      </c>
      <c r="J11" s="51">
        <f t="shared" si="4"/>
        <v>4862000</v>
      </c>
      <c r="K11" s="52">
        <f t="shared" si="5"/>
        <v>5250960</v>
      </c>
      <c r="L11" s="53">
        <f t="shared" si="6"/>
        <v>11000</v>
      </c>
      <c r="M11" s="52">
        <f t="shared" si="7"/>
        <v>1635920.0000000002</v>
      </c>
      <c r="N11" s="44" t="s">
        <v>31</v>
      </c>
    </row>
    <row r="12" spans="1:15" ht="16.5" x14ac:dyDescent="0.3">
      <c r="A12" s="31">
        <v>11</v>
      </c>
      <c r="B12" s="32">
        <v>205</v>
      </c>
      <c r="C12" s="32">
        <v>2</v>
      </c>
      <c r="D12" s="32" t="s">
        <v>17</v>
      </c>
      <c r="E12" s="32">
        <v>370</v>
      </c>
      <c r="F12" s="32">
        <v>39</v>
      </c>
      <c r="G12" s="32">
        <f t="shared" si="1"/>
        <v>409</v>
      </c>
      <c r="H12" s="39">
        <f t="shared" si="2"/>
        <v>449.90000000000003</v>
      </c>
      <c r="I12" s="50">
        <f t="shared" si="3"/>
        <v>8500</v>
      </c>
      <c r="J12" s="51">
        <f t="shared" si="4"/>
        <v>3476500</v>
      </c>
      <c r="K12" s="52">
        <f t="shared" si="5"/>
        <v>3754620</v>
      </c>
      <c r="L12" s="53">
        <f t="shared" si="6"/>
        <v>8000</v>
      </c>
      <c r="M12" s="52">
        <f t="shared" si="7"/>
        <v>1169740</v>
      </c>
      <c r="N12" s="44" t="s">
        <v>31</v>
      </c>
    </row>
    <row r="13" spans="1:15" ht="16.5" x14ac:dyDescent="0.3">
      <c r="A13" s="31">
        <v>12</v>
      </c>
      <c r="B13" s="32">
        <v>206</v>
      </c>
      <c r="C13" s="32">
        <v>2</v>
      </c>
      <c r="D13" s="32" t="s">
        <v>17</v>
      </c>
      <c r="E13" s="32">
        <v>365</v>
      </c>
      <c r="F13" s="32">
        <v>39</v>
      </c>
      <c r="G13" s="32">
        <f t="shared" si="1"/>
        <v>404</v>
      </c>
      <c r="H13" s="39">
        <f t="shared" si="2"/>
        <v>444.40000000000003</v>
      </c>
      <c r="I13" s="50">
        <f t="shared" si="3"/>
        <v>8500</v>
      </c>
      <c r="J13" s="51">
        <f t="shared" si="4"/>
        <v>3434000</v>
      </c>
      <c r="K13" s="52">
        <f t="shared" si="5"/>
        <v>3708720</v>
      </c>
      <c r="L13" s="53">
        <f t="shared" si="6"/>
        <v>7500</v>
      </c>
      <c r="M13" s="52">
        <f t="shared" si="7"/>
        <v>1155440</v>
      </c>
      <c r="N13" s="44" t="s">
        <v>31</v>
      </c>
    </row>
    <row r="14" spans="1:15" ht="16.5" x14ac:dyDescent="0.3">
      <c r="A14" s="31">
        <v>13</v>
      </c>
      <c r="B14" s="32">
        <v>301</v>
      </c>
      <c r="C14" s="32">
        <v>3</v>
      </c>
      <c r="D14" s="32" t="s">
        <v>17</v>
      </c>
      <c r="E14" s="32">
        <v>383</v>
      </c>
      <c r="F14" s="32">
        <v>41</v>
      </c>
      <c r="G14" s="32">
        <f t="shared" si="1"/>
        <v>424</v>
      </c>
      <c r="H14" s="39">
        <f t="shared" si="2"/>
        <v>466.40000000000003</v>
      </c>
      <c r="I14" s="50">
        <f>I13</f>
        <v>8500</v>
      </c>
      <c r="J14" s="51">
        <f t="shared" si="4"/>
        <v>3604000</v>
      </c>
      <c r="K14" s="52">
        <f t="shared" si="5"/>
        <v>3892320</v>
      </c>
      <c r="L14" s="53">
        <f t="shared" si="6"/>
        <v>8000</v>
      </c>
      <c r="M14" s="52">
        <f t="shared" si="7"/>
        <v>1212640</v>
      </c>
      <c r="N14" s="44" t="s">
        <v>31</v>
      </c>
    </row>
    <row r="15" spans="1:15" ht="16.5" x14ac:dyDescent="0.3">
      <c r="A15" s="31">
        <v>14</v>
      </c>
      <c r="B15" s="32">
        <v>302</v>
      </c>
      <c r="C15" s="32">
        <v>3</v>
      </c>
      <c r="D15" s="32" t="s">
        <v>17</v>
      </c>
      <c r="E15" s="32">
        <v>348</v>
      </c>
      <c r="F15" s="32">
        <v>43</v>
      </c>
      <c r="G15" s="32">
        <f t="shared" si="1"/>
        <v>391</v>
      </c>
      <c r="H15" s="39">
        <f t="shared" si="2"/>
        <v>430.1</v>
      </c>
      <c r="I15" s="50">
        <f t="shared" si="3"/>
        <v>8500</v>
      </c>
      <c r="J15" s="51">
        <f t="shared" si="4"/>
        <v>3323500</v>
      </c>
      <c r="K15" s="52">
        <f t="shared" si="5"/>
        <v>3589380</v>
      </c>
      <c r="L15" s="53">
        <f t="shared" si="6"/>
        <v>7500</v>
      </c>
      <c r="M15" s="52">
        <f t="shared" si="7"/>
        <v>1118260</v>
      </c>
      <c r="N15" s="44" t="s">
        <v>31</v>
      </c>
    </row>
    <row r="16" spans="1:15" ht="16.5" x14ac:dyDescent="0.3">
      <c r="A16" s="31">
        <v>15</v>
      </c>
      <c r="B16" s="32">
        <v>303</v>
      </c>
      <c r="C16" s="32">
        <v>3</v>
      </c>
      <c r="D16" s="32" t="s">
        <v>12</v>
      </c>
      <c r="E16" s="32">
        <v>527</v>
      </c>
      <c r="F16" s="32">
        <v>45</v>
      </c>
      <c r="G16" s="32">
        <f t="shared" si="1"/>
        <v>572</v>
      </c>
      <c r="H16" s="39">
        <f t="shared" si="2"/>
        <v>629.20000000000005</v>
      </c>
      <c r="I16" s="50">
        <f t="shared" si="3"/>
        <v>8500</v>
      </c>
      <c r="J16" s="51">
        <f t="shared" si="4"/>
        <v>4862000</v>
      </c>
      <c r="K16" s="52">
        <f t="shared" si="5"/>
        <v>5250960</v>
      </c>
      <c r="L16" s="53">
        <f t="shared" si="6"/>
        <v>11000</v>
      </c>
      <c r="M16" s="52">
        <f t="shared" si="7"/>
        <v>1635920.0000000002</v>
      </c>
      <c r="N16" s="44" t="s">
        <v>31</v>
      </c>
    </row>
    <row r="17" spans="1:15" ht="16.5" x14ac:dyDescent="0.3">
      <c r="A17" s="31">
        <v>16</v>
      </c>
      <c r="B17" s="32">
        <v>304</v>
      </c>
      <c r="C17" s="32">
        <v>3</v>
      </c>
      <c r="D17" s="32" t="s">
        <v>12</v>
      </c>
      <c r="E17" s="32">
        <v>527</v>
      </c>
      <c r="F17" s="32">
        <v>45</v>
      </c>
      <c r="G17" s="32">
        <f t="shared" si="1"/>
        <v>572</v>
      </c>
      <c r="H17" s="39">
        <f t="shared" si="2"/>
        <v>629.20000000000005</v>
      </c>
      <c r="I17" s="50">
        <f t="shared" si="3"/>
        <v>8500</v>
      </c>
      <c r="J17" s="51">
        <f t="shared" si="4"/>
        <v>4862000</v>
      </c>
      <c r="K17" s="52">
        <f t="shared" si="5"/>
        <v>5250960</v>
      </c>
      <c r="L17" s="53">
        <f t="shared" si="6"/>
        <v>11000</v>
      </c>
      <c r="M17" s="52">
        <f t="shared" si="7"/>
        <v>1635920.0000000002</v>
      </c>
      <c r="N17" s="44" t="s">
        <v>31</v>
      </c>
    </row>
    <row r="18" spans="1:15" ht="16.5" x14ac:dyDescent="0.3">
      <c r="A18" s="31">
        <v>17</v>
      </c>
      <c r="B18" s="32">
        <v>305</v>
      </c>
      <c r="C18" s="32">
        <v>3</v>
      </c>
      <c r="D18" s="32" t="s">
        <v>17</v>
      </c>
      <c r="E18" s="32">
        <v>370</v>
      </c>
      <c r="F18" s="32">
        <v>39</v>
      </c>
      <c r="G18" s="32">
        <f t="shared" si="1"/>
        <v>409</v>
      </c>
      <c r="H18" s="39">
        <f t="shared" si="2"/>
        <v>449.90000000000003</v>
      </c>
      <c r="I18" s="50">
        <f t="shared" si="3"/>
        <v>8500</v>
      </c>
      <c r="J18" s="51">
        <f t="shared" si="4"/>
        <v>3476500</v>
      </c>
      <c r="K18" s="52">
        <f t="shared" si="5"/>
        <v>3754620</v>
      </c>
      <c r="L18" s="53">
        <f t="shared" si="6"/>
        <v>8000</v>
      </c>
      <c r="M18" s="52">
        <f t="shared" si="7"/>
        <v>1169740</v>
      </c>
      <c r="N18" s="44" t="s">
        <v>31</v>
      </c>
    </row>
    <row r="19" spans="1:15" ht="16.5" x14ac:dyDescent="0.3">
      <c r="A19" s="31">
        <v>18</v>
      </c>
      <c r="B19" s="32">
        <v>306</v>
      </c>
      <c r="C19" s="32">
        <v>3</v>
      </c>
      <c r="D19" s="32" t="s">
        <v>17</v>
      </c>
      <c r="E19" s="32">
        <v>365</v>
      </c>
      <c r="F19" s="32">
        <v>39</v>
      </c>
      <c r="G19" s="32">
        <f t="shared" si="1"/>
        <v>404</v>
      </c>
      <c r="H19" s="39">
        <f t="shared" si="2"/>
        <v>444.40000000000003</v>
      </c>
      <c r="I19" s="50">
        <f t="shared" si="3"/>
        <v>8500</v>
      </c>
      <c r="J19" s="51">
        <f t="shared" si="4"/>
        <v>3434000</v>
      </c>
      <c r="K19" s="52">
        <f t="shared" si="5"/>
        <v>3708720</v>
      </c>
      <c r="L19" s="53">
        <f t="shared" si="6"/>
        <v>7500</v>
      </c>
      <c r="M19" s="52">
        <f t="shared" si="7"/>
        <v>1155440</v>
      </c>
      <c r="N19" s="44" t="s">
        <v>31</v>
      </c>
    </row>
    <row r="20" spans="1:15" ht="16.5" x14ac:dyDescent="0.3">
      <c r="A20" s="31">
        <v>19</v>
      </c>
      <c r="B20" s="32">
        <v>401</v>
      </c>
      <c r="C20" s="32">
        <v>4</v>
      </c>
      <c r="D20" s="32" t="s">
        <v>17</v>
      </c>
      <c r="E20" s="32">
        <v>383</v>
      </c>
      <c r="F20" s="32">
        <v>41</v>
      </c>
      <c r="G20" s="32">
        <f t="shared" si="1"/>
        <v>424</v>
      </c>
      <c r="H20" s="39">
        <f t="shared" si="2"/>
        <v>466.40000000000003</v>
      </c>
      <c r="I20" s="50">
        <f>I19</f>
        <v>8500</v>
      </c>
      <c r="J20" s="51">
        <f t="shared" si="4"/>
        <v>3604000</v>
      </c>
      <c r="K20" s="52">
        <f t="shared" si="5"/>
        <v>3892320</v>
      </c>
      <c r="L20" s="53">
        <f t="shared" si="6"/>
        <v>8000</v>
      </c>
      <c r="M20" s="52">
        <f t="shared" si="7"/>
        <v>1212640</v>
      </c>
      <c r="N20" s="44" t="s">
        <v>31</v>
      </c>
    </row>
    <row r="21" spans="1:15" ht="16.5" x14ac:dyDescent="0.3">
      <c r="A21" s="31">
        <v>20</v>
      </c>
      <c r="B21" s="32">
        <v>402</v>
      </c>
      <c r="C21" s="32">
        <v>4</v>
      </c>
      <c r="D21" s="32" t="s">
        <v>17</v>
      </c>
      <c r="E21" s="32">
        <v>348</v>
      </c>
      <c r="F21" s="32">
        <v>43</v>
      </c>
      <c r="G21" s="32">
        <f t="shared" si="1"/>
        <v>391</v>
      </c>
      <c r="H21" s="39">
        <f t="shared" si="2"/>
        <v>430.1</v>
      </c>
      <c r="I21" s="50">
        <f t="shared" si="3"/>
        <v>8500</v>
      </c>
      <c r="J21" s="51">
        <f t="shared" si="4"/>
        <v>3323500</v>
      </c>
      <c r="K21" s="52">
        <f t="shared" si="5"/>
        <v>3589380</v>
      </c>
      <c r="L21" s="53">
        <f t="shared" si="6"/>
        <v>7500</v>
      </c>
      <c r="M21" s="52">
        <f t="shared" si="7"/>
        <v>1118260</v>
      </c>
      <c r="N21" s="44" t="s">
        <v>31</v>
      </c>
    </row>
    <row r="22" spans="1:15" ht="16.5" x14ac:dyDescent="0.3">
      <c r="A22" s="31">
        <v>21</v>
      </c>
      <c r="B22" s="32">
        <v>403</v>
      </c>
      <c r="C22" s="32">
        <v>4</v>
      </c>
      <c r="D22" s="32" t="s">
        <v>12</v>
      </c>
      <c r="E22" s="32">
        <v>527</v>
      </c>
      <c r="F22" s="32">
        <v>45</v>
      </c>
      <c r="G22" s="32">
        <f t="shared" si="1"/>
        <v>572</v>
      </c>
      <c r="H22" s="39">
        <f t="shared" si="2"/>
        <v>629.20000000000005</v>
      </c>
      <c r="I22" s="50">
        <f t="shared" si="3"/>
        <v>8500</v>
      </c>
      <c r="J22" s="51">
        <f t="shared" si="4"/>
        <v>4862000</v>
      </c>
      <c r="K22" s="52">
        <f t="shared" si="5"/>
        <v>5250960</v>
      </c>
      <c r="L22" s="53">
        <f t="shared" si="6"/>
        <v>11000</v>
      </c>
      <c r="M22" s="52">
        <f t="shared" si="7"/>
        <v>1635920.0000000002</v>
      </c>
      <c r="N22" s="44" t="s">
        <v>31</v>
      </c>
    </row>
    <row r="23" spans="1:15" ht="16.5" x14ac:dyDescent="0.3">
      <c r="A23" s="31">
        <v>22</v>
      </c>
      <c r="B23" s="32">
        <v>404</v>
      </c>
      <c r="C23" s="32">
        <v>4</v>
      </c>
      <c r="D23" s="32" t="s">
        <v>12</v>
      </c>
      <c r="E23" s="32">
        <v>527</v>
      </c>
      <c r="F23" s="32">
        <v>45</v>
      </c>
      <c r="G23" s="32">
        <f t="shared" si="1"/>
        <v>572</v>
      </c>
      <c r="H23" s="39">
        <f t="shared" si="2"/>
        <v>629.20000000000005</v>
      </c>
      <c r="I23" s="50">
        <f t="shared" si="3"/>
        <v>8500</v>
      </c>
      <c r="J23" s="51">
        <f t="shared" si="4"/>
        <v>4862000</v>
      </c>
      <c r="K23" s="52">
        <f t="shared" si="5"/>
        <v>5250960</v>
      </c>
      <c r="L23" s="53">
        <f t="shared" si="6"/>
        <v>11000</v>
      </c>
      <c r="M23" s="52">
        <f t="shared" si="7"/>
        <v>1635920.0000000002</v>
      </c>
      <c r="N23" s="44" t="s">
        <v>31</v>
      </c>
    </row>
    <row r="24" spans="1:15" ht="16.5" x14ac:dyDescent="0.3">
      <c r="A24" s="31">
        <v>23</v>
      </c>
      <c r="B24" s="32">
        <v>405</v>
      </c>
      <c r="C24" s="32">
        <v>4</v>
      </c>
      <c r="D24" s="32" t="s">
        <v>17</v>
      </c>
      <c r="E24" s="32">
        <v>370</v>
      </c>
      <c r="F24" s="32">
        <v>39</v>
      </c>
      <c r="G24" s="32">
        <f t="shared" si="1"/>
        <v>409</v>
      </c>
      <c r="H24" s="39">
        <f t="shared" si="2"/>
        <v>449.90000000000003</v>
      </c>
      <c r="I24" s="50">
        <f t="shared" si="3"/>
        <v>8500</v>
      </c>
      <c r="J24" s="51">
        <f t="shared" si="4"/>
        <v>3476500</v>
      </c>
      <c r="K24" s="52">
        <f t="shared" si="5"/>
        <v>3754620</v>
      </c>
      <c r="L24" s="53">
        <f t="shared" si="6"/>
        <v>8000</v>
      </c>
      <c r="M24" s="52">
        <f t="shared" si="7"/>
        <v>1169740</v>
      </c>
      <c r="N24" s="44" t="s">
        <v>31</v>
      </c>
      <c r="O24" s="10" t="e">
        <f>K24/#REF!</f>
        <v>#REF!</v>
      </c>
    </row>
    <row r="25" spans="1:15" ht="16.5" x14ac:dyDescent="0.3">
      <c r="A25" s="31">
        <v>24</v>
      </c>
      <c r="B25" s="32">
        <v>406</v>
      </c>
      <c r="C25" s="32">
        <v>4</v>
      </c>
      <c r="D25" s="32" t="s">
        <v>17</v>
      </c>
      <c r="E25" s="32">
        <v>365</v>
      </c>
      <c r="F25" s="32">
        <v>39</v>
      </c>
      <c r="G25" s="32">
        <f t="shared" si="1"/>
        <v>404</v>
      </c>
      <c r="H25" s="39">
        <f t="shared" si="2"/>
        <v>444.40000000000003</v>
      </c>
      <c r="I25" s="50">
        <f t="shared" si="3"/>
        <v>8500</v>
      </c>
      <c r="J25" s="51">
        <f t="shared" si="4"/>
        <v>3434000</v>
      </c>
      <c r="K25" s="52">
        <f t="shared" si="5"/>
        <v>3708720</v>
      </c>
      <c r="L25" s="53">
        <f t="shared" si="6"/>
        <v>7500</v>
      </c>
      <c r="M25" s="52">
        <f t="shared" si="7"/>
        <v>1155440</v>
      </c>
      <c r="N25" s="44" t="s">
        <v>31</v>
      </c>
    </row>
    <row r="26" spans="1:15" ht="16.5" x14ac:dyDescent="0.3">
      <c r="A26" s="31">
        <v>25</v>
      </c>
      <c r="B26" s="32">
        <v>501</v>
      </c>
      <c r="C26" s="32">
        <v>5</v>
      </c>
      <c r="D26" s="32" t="s">
        <v>17</v>
      </c>
      <c r="E26" s="32">
        <v>383</v>
      </c>
      <c r="F26" s="32">
        <v>41</v>
      </c>
      <c r="G26" s="32">
        <f t="shared" si="1"/>
        <v>424</v>
      </c>
      <c r="H26" s="39">
        <f t="shared" si="2"/>
        <v>466.40000000000003</v>
      </c>
      <c r="I26" s="50">
        <f t="shared" ref="I26:I70" si="8">I25</f>
        <v>8500</v>
      </c>
      <c r="J26" s="51">
        <f t="shared" si="4"/>
        <v>3604000</v>
      </c>
      <c r="K26" s="52">
        <f t="shared" si="5"/>
        <v>3892320</v>
      </c>
      <c r="L26" s="53">
        <f t="shared" si="6"/>
        <v>8000</v>
      </c>
      <c r="M26" s="52">
        <f t="shared" si="7"/>
        <v>1212640</v>
      </c>
      <c r="N26" s="44" t="s">
        <v>31</v>
      </c>
    </row>
    <row r="27" spans="1:15" ht="16.5" x14ac:dyDescent="0.3">
      <c r="A27" s="31">
        <v>26</v>
      </c>
      <c r="B27" s="32">
        <v>502</v>
      </c>
      <c r="C27" s="32">
        <v>5</v>
      </c>
      <c r="D27" s="32" t="s">
        <v>17</v>
      </c>
      <c r="E27" s="32">
        <v>348</v>
      </c>
      <c r="F27" s="32">
        <v>43</v>
      </c>
      <c r="G27" s="32">
        <f t="shared" si="1"/>
        <v>391</v>
      </c>
      <c r="H27" s="39">
        <f t="shared" si="2"/>
        <v>430.1</v>
      </c>
      <c r="I27" s="50">
        <f t="shared" si="8"/>
        <v>8500</v>
      </c>
      <c r="J27" s="51">
        <f t="shared" si="4"/>
        <v>3323500</v>
      </c>
      <c r="K27" s="52">
        <f t="shared" si="5"/>
        <v>3589380</v>
      </c>
      <c r="L27" s="53">
        <f t="shared" si="6"/>
        <v>7500</v>
      </c>
      <c r="M27" s="52">
        <f t="shared" si="7"/>
        <v>1118260</v>
      </c>
      <c r="N27" s="44" t="s">
        <v>31</v>
      </c>
    </row>
    <row r="28" spans="1:15" ht="16.5" x14ac:dyDescent="0.3">
      <c r="A28" s="31">
        <v>27</v>
      </c>
      <c r="B28" s="32">
        <v>503</v>
      </c>
      <c r="C28" s="32">
        <v>5</v>
      </c>
      <c r="D28" s="32" t="s">
        <v>12</v>
      </c>
      <c r="E28" s="32">
        <v>527</v>
      </c>
      <c r="F28" s="32">
        <v>45</v>
      </c>
      <c r="G28" s="32">
        <f t="shared" si="1"/>
        <v>572</v>
      </c>
      <c r="H28" s="39">
        <f t="shared" si="2"/>
        <v>629.20000000000005</v>
      </c>
      <c r="I28" s="50">
        <f t="shared" si="8"/>
        <v>8500</v>
      </c>
      <c r="J28" s="51">
        <f t="shared" si="4"/>
        <v>4862000</v>
      </c>
      <c r="K28" s="52">
        <f t="shared" si="5"/>
        <v>5250960</v>
      </c>
      <c r="L28" s="53">
        <f t="shared" si="6"/>
        <v>11000</v>
      </c>
      <c r="M28" s="52">
        <f t="shared" si="7"/>
        <v>1635920.0000000002</v>
      </c>
      <c r="N28" s="44" t="s">
        <v>31</v>
      </c>
    </row>
    <row r="29" spans="1:15" ht="16.5" x14ac:dyDescent="0.3">
      <c r="A29" s="31">
        <v>28</v>
      </c>
      <c r="B29" s="32">
        <v>504</v>
      </c>
      <c r="C29" s="32">
        <v>5</v>
      </c>
      <c r="D29" s="32" t="s">
        <v>12</v>
      </c>
      <c r="E29" s="32">
        <v>527</v>
      </c>
      <c r="F29" s="32">
        <v>45</v>
      </c>
      <c r="G29" s="32">
        <f t="shared" si="1"/>
        <v>572</v>
      </c>
      <c r="H29" s="39">
        <f t="shared" si="2"/>
        <v>629.20000000000005</v>
      </c>
      <c r="I29" s="50">
        <f t="shared" si="8"/>
        <v>8500</v>
      </c>
      <c r="J29" s="51">
        <f t="shared" si="4"/>
        <v>4862000</v>
      </c>
      <c r="K29" s="52">
        <f t="shared" si="5"/>
        <v>5250960</v>
      </c>
      <c r="L29" s="53">
        <f t="shared" si="6"/>
        <v>11000</v>
      </c>
      <c r="M29" s="52">
        <f t="shared" si="7"/>
        <v>1635920.0000000002</v>
      </c>
      <c r="N29" s="44" t="s">
        <v>31</v>
      </c>
    </row>
    <row r="30" spans="1:15" ht="16.5" x14ac:dyDescent="0.3">
      <c r="A30" s="31">
        <v>29</v>
      </c>
      <c r="B30" s="32">
        <v>505</v>
      </c>
      <c r="C30" s="32">
        <v>5</v>
      </c>
      <c r="D30" s="32" t="s">
        <v>17</v>
      </c>
      <c r="E30" s="32">
        <v>370</v>
      </c>
      <c r="F30" s="32">
        <v>39</v>
      </c>
      <c r="G30" s="32">
        <f t="shared" si="1"/>
        <v>409</v>
      </c>
      <c r="H30" s="39">
        <f t="shared" si="2"/>
        <v>449.90000000000003</v>
      </c>
      <c r="I30" s="50">
        <f t="shared" si="8"/>
        <v>8500</v>
      </c>
      <c r="J30" s="51">
        <f t="shared" si="4"/>
        <v>3476500</v>
      </c>
      <c r="K30" s="52">
        <f t="shared" si="5"/>
        <v>3754620</v>
      </c>
      <c r="L30" s="53">
        <f t="shared" si="6"/>
        <v>8000</v>
      </c>
      <c r="M30" s="52">
        <f t="shared" si="7"/>
        <v>1169740</v>
      </c>
      <c r="N30" s="44" t="s">
        <v>31</v>
      </c>
      <c r="O30" s="1">
        <f>20*5</f>
        <v>100</v>
      </c>
    </row>
    <row r="31" spans="1:15" ht="16.5" x14ac:dyDescent="0.3">
      <c r="A31" s="31">
        <v>30</v>
      </c>
      <c r="B31" s="32">
        <v>506</v>
      </c>
      <c r="C31" s="32">
        <v>5</v>
      </c>
      <c r="D31" s="32" t="s">
        <v>17</v>
      </c>
      <c r="E31" s="32">
        <v>365</v>
      </c>
      <c r="F31" s="32">
        <v>39</v>
      </c>
      <c r="G31" s="32">
        <f t="shared" si="1"/>
        <v>404</v>
      </c>
      <c r="H31" s="39">
        <f t="shared" si="2"/>
        <v>444.40000000000003</v>
      </c>
      <c r="I31" s="50">
        <f>I30</f>
        <v>8500</v>
      </c>
      <c r="J31" s="51">
        <f t="shared" si="4"/>
        <v>3434000</v>
      </c>
      <c r="K31" s="52">
        <f t="shared" si="5"/>
        <v>3708720</v>
      </c>
      <c r="L31" s="53">
        <f t="shared" si="6"/>
        <v>7500</v>
      </c>
      <c r="M31" s="52">
        <f t="shared" si="7"/>
        <v>1155440</v>
      </c>
      <c r="N31" s="44" t="s">
        <v>31</v>
      </c>
    </row>
    <row r="32" spans="1:15" ht="16.5" x14ac:dyDescent="0.3">
      <c r="A32" s="31">
        <v>31</v>
      </c>
      <c r="B32" s="32">
        <v>601</v>
      </c>
      <c r="C32" s="32">
        <v>6</v>
      </c>
      <c r="D32" s="32" t="s">
        <v>17</v>
      </c>
      <c r="E32" s="32">
        <v>383</v>
      </c>
      <c r="F32" s="32">
        <v>41</v>
      </c>
      <c r="G32" s="32">
        <f t="shared" si="1"/>
        <v>424</v>
      </c>
      <c r="H32" s="39">
        <f t="shared" si="2"/>
        <v>466.40000000000003</v>
      </c>
      <c r="I32" s="50">
        <f>I31+50</f>
        <v>8550</v>
      </c>
      <c r="J32" s="51">
        <f t="shared" si="4"/>
        <v>3625200</v>
      </c>
      <c r="K32" s="52">
        <f t="shared" si="5"/>
        <v>3915216</v>
      </c>
      <c r="L32" s="53">
        <f t="shared" si="6"/>
        <v>8000</v>
      </c>
      <c r="M32" s="52">
        <f t="shared" si="7"/>
        <v>1212640</v>
      </c>
      <c r="N32" s="44" t="s">
        <v>31</v>
      </c>
    </row>
    <row r="33" spans="1:14" ht="16.5" x14ac:dyDescent="0.3">
      <c r="A33" s="31">
        <v>32</v>
      </c>
      <c r="B33" s="32">
        <v>602</v>
      </c>
      <c r="C33" s="32">
        <v>6</v>
      </c>
      <c r="D33" s="32" t="s">
        <v>17</v>
      </c>
      <c r="E33" s="32">
        <v>348</v>
      </c>
      <c r="F33" s="32">
        <v>43</v>
      </c>
      <c r="G33" s="32">
        <f t="shared" si="1"/>
        <v>391</v>
      </c>
      <c r="H33" s="39">
        <f t="shared" si="2"/>
        <v>430.1</v>
      </c>
      <c r="I33" s="50">
        <f t="shared" si="8"/>
        <v>8550</v>
      </c>
      <c r="J33" s="51">
        <f t="shared" si="4"/>
        <v>3343050</v>
      </c>
      <c r="K33" s="52">
        <f t="shared" si="5"/>
        <v>3610494</v>
      </c>
      <c r="L33" s="53">
        <f t="shared" si="6"/>
        <v>7500</v>
      </c>
      <c r="M33" s="52">
        <f t="shared" si="7"/>
        <v>1118260</v>
      </c>
      <c r="N33" s="44" t="s">
        <v>31</v>
      </c>
    </row>
    <row r="34" spans="1:14" ht="16.5" x14ac:dyDescent="0.3">
      <c r="A34" s="31">
        <v>33</v>
      </c>
      <c r="B34" s="32">
        <v>603</v>
      </c>
      <c r="C34" s="32">
        <v>6</v>
      </c>
      <c r="D34" s="32" t="s">
        <v>12</v>
      </c>
      <c r="E34" s="32">
        <v>527</v>
      </c>
      <c r="F34" s="32">
        <v>45</v>
      </c>
      <c r="G34" s="32">
        <f t="shared" si="1"/>
        <v>572</v>
      </c>
      <c r="H34" s="39">
        <f t="shared" si="2"/>
        <v>629.20000000000005</v>
      </c>
      <c r="I34" s="50">
        <f t="shared" si="8"/>
        <v>8550</v>
      </c>
      <c r="J34" s="51">
        <f t="shared" si="4"/>
        <v>4890600</v>
      </c>
      <c r="K34" s="52">
        <f t="shared" si="5"/>
        <v>5281848</v>
      </c>
      <c r="L34" s="53">
        <f t="shared" si="6"/>
        <v>11000</v>
      </c>
      <c r="M34" s="52">
        <f t="shared" si="7"/>
        <v>1635920.0000000002</v>
      </c>
      <c r="N34" s="44" t="s">
        <v>31</v>
      </c>
    </row>
    <row r="35" spans="1:14" ht="16.5" x14ac:dyDescent="0.3">
      <c r="A35" s="31">
        <v>34</v>
      </c>
      <c r="B35" s="32">
        <v>604</v>
      </c>
      <c r="C35" s="32">
        <v>6</v>
      </c>
      <c r="D35" s="32" t="s">
        <v>12</v>
      </c>
      <c r="E35" s="32">
        <v>527</v>
      </c>
      <c r="F35" s="32">
        <v>45</v>
      </c>
      <c r="G35" s="32">
        <f t="shared" si="1"/>
        <v>572</v>
      </c>
      <c r="H35" s="39">
        <f t="shared" si="2"/>
        <v>629.20000000000005</v>
      </c>
      <c r="I35" s="50">
        <f t="shared" si="8"/>
        <v>8550</v>
      </c>
      <c r="J35" s="51">
        <f t="shared" si="4"/>
        <v>4890600</v>
      </c>
      <c r="K35" s="52">
        <f t="shared" si="5"/>
        <v>5281848</v>
      </c>
      <c r="L35" s="53">
        <f t="shared" si="6"/>
        <v>11000</v>
      </c>
      <c r="M35" s="52">
        <f t="shared" si="7"/>
        <v>1635920.0000000002</v>
      </c>
      <c r="N35" s="44" t="s">
        <v>31</v>
      </c>
    </row>
    <row r="36" spans="1:14" ht="16.5" x14ac:dyDescent="0.3">
      <c r="A36" s="31">
        <v>35</v>
      </c>
      <c r="B36" s="32">
        <v>605</v>
      </c>
      <c r="C36" s="32">
        <v>6</v>
      </c>
      <c r="D36" s="32" t="s">
        <v>17</v>
      </c>
      <c r="E36" s="32">
        <v>370</v>
      </c>
      <c r="F36" s="32">
        <v>39</v>
      </c>
      <c r="G36" s="32">
        <f t="shared" si="1"/>
        <v>409</v>
      </c>
      <c r="H36" s="39">
        <f t="shared" si="2"/>
        <v>449.90000000000003</v>
      </c>
      <c r="I36" s="50">
        <f t="shared" si="8"/>
        <v>8550</v>
      </c>
      <c r="J36" s="51">
        <f t="shared" si="4"/>
        <v>3496950</v>
      </c>
      <c r="K36" s="52">
        <f t="shared" si="5"/>
        <v>3776706</v>
      </c>
      <c r="L36" s="53">
        <f t="shared" si="6"/>
        <v>8000</v>
      </c>
      <c r="M36" s="52">
        <f t="shared" si="7"/>
        <v>1169740</v>
      </c>
      <c r="N36" s="44" t="s">
        <v>31</v>
      </c>
    </row>
    <row r="37" spans="1:14" ht="16.5" x14ac:dyDescent="0.3">
      <c r="A37" s="31">
        <v>36</v>
      </c>
      <c r="B37" s="32">
        <v>606</v>
      </c>
      <c r="C37" s="32">
        <v>6</v>
      </c>
      <c r="D37" s="32" t="s">
        <v>17</v>
      </c>
      <c r="E37" s="32">
        <v>365</v>
      </c>
      <c r="F37" s="32">
        <v>39</v>
      </c>
      <c r="G37" s="32">
        <f t="shared" si="1"/>
        <v>404</v>
      </c>
      <c r="H37" s="39">
        <f t="shared" si="2"/>
        <v>444.40000000000003</v>
      </c>
      <c r="I37" s="50">
        <f>I36</f>
        <v>8550</v>
      </c>
      <c r="J37" s="51">
        <f t="shared" si="4"/>
        <v>3454200</v>
      </c>
      <c r="K37" s="52">
        <f t="shared" si="5"/>
        <v>3730536</v>
      </c>
      <c r="L37" s="53">
        <f t="shared" si="6"/>
        <v>8000</v>
      </c>
      <c r="M37" s="52">
        <f t="shared" si="7"/>
        <v>1155440</v>
      </c>
      <c r="N37" s="44" t="s">
        <v>31</v>
      </c>
    </row>
    <row r="38" spans="1:14" ht="16.5" x14ac:dyDescent="0.3">
      <c r="A38" s="31">
        <v>37</v>
      </c>
      <c r="B38" s="32">
        <v>701</v>
      </c>
      <c r="C38" s="32">
        <v>7</v>
      </c>
      <c r="D38" s="32" t="s">
        <v>17</v>
      </c>
      <c r="E38" s="32">
        <v>383</v>
      </c>
      <c r="F38" s="32">
        <v>41</v>
      </c>
      <c r="G38" s="32">
        <f t="shared" si="1"/>
        <v>424</v>
      </c>
      <c r="H38" s="39">
        <f t="shared" si="2"/>
        <v>466.40000000000003</v>
      </c>
      <c r="I38" s="50">
        <f t="shared" si="8"/>
        <v>8550</v>
      </c>
      <c r="J38" s="51">
        <f t="shared" si="4"/>
        <v>3625200</v>
      </c>
      <c r="K38" s="52">
        <f t="shared" si="5"/>
        <v>3915216</v>
      </c>
      <c r="L38" s="53">
        <f t="shared" si="6"/>
        <v>8000</v>
      </c>
      <c r="M38" s="52">
        <f t="shared" si="7"/>
        <v>1212640</v>
      </c>
      <c r="N38" s="44" t="s">
        <v>31</v>
      </c>
    </row>
    <row r="39" spans="1:14" ht="16.5" x14ac:dyDescent="0.3">
      <c r="A39" s="31">
        <v>38</v>
      </c>
      <c r="B39" s="32">
        <v>703</v>
      </c>
      <c r="C39" s="32">
        <v>7</v>
      </c>
      <c r="D39" s="32" t="s">
        <v>12</v>
      </c>
      <c r="E39" s="32">
        <v>527</v>
      </c>
      <c r="F39" s="32">
        <v>45</v>
      </c>
      <c r="G39" s="32">
        <f t="shared" si="1"/>
        <v>572</v>
      </c>
      <c r="H39" s="39">
        <f t="shared" si="2"/>
        <v>629.20000000000005</v>
      </c>
      <c r="I39" s="50">
        <f>I38</f>
        <v>8550</v>
      </c>
      <c r="J39" s="51">
        <f t="shared" si="4"/>
        <v>4890600</v>
      </c>
      <c r="K39" s="52">
        <f t="shared" si="5"/>
        <v>5281848</v>
      </c>
      <c r="L39" s="53">
        <f t="shared" si="6"/>
        <v>11000</v>
      </c>
      <c r="M39" s="52">
        <f t="shared" si="7"/>
        <v>1635920.0000000002</v>
      </c>
      <c r="N39" s="44" t="s">
        <v>31</v>
      </c>
    </row>
    <row r="40" spans="1:14" ht="16.5" x14ac:dyDescent="0.3">
      <c r="A40" s="31">
        <v>39</v>
      </c>
      <c r="B40" s="32">
        <v>704</v>
      </c>
      <c r="C40" s="32">
        <v>7</v>
      </c>
      <c r="D40" s="32" t="s">
        <v>12</v>
      </c>
      <c r="E40" s="32">
        <v>527</v>
      </c>
      <c r="F40" s="32">
        <v>45</v>
      </c>
      <c r="G40" s="32">
        <f t="shared" si="1"/>
        <v>572</v>
      </c>
      <c r="H40" s="39">
        <f t="shared" si="2"/>
        <v>629.20000000000005</v>
      </c>
      <c r="I40" s="50">
        <f t="shared" si="8"/>
        <v>8550</v>
      </c>
      <c r="J40" s="51">
        <f t="shared" si="4"/>
        <v>4890600</v>
      </c>
      <c r="K40" s="52">
        <f t="shared" si="5"/>
        <v>5281848</v>
      </c>
      <c r="L40" s="53">
        <f t="shared" si="6"/>
        <v>11000</v>
      </c>
      <c r="M40" s="52">
        <f t="shared" si="7"/>
        <v>1635920.0000000002</v>
      </c>
      <c r="N40" s="44" t="s">
        <v>31</v>
      </c>
    </row>
    <row r="41" spans="1:14" ht="16.5" x14ac:dyDescent="0.3">
      <c r="A41" s="31">
        <v>40</v>
      </c>
      <c r="B41" s="32">
        <v>705</v>
      </c>
      <c r="C41" s="32">
        <v>7</v>
      </c>
      <c r="D41" s="32" t="s">
        <v>17</v>
      </c>
      <c r="E41" s="32">
        <v>370</v>
      </c>
      <c r="F41" s="32">
        <v>39</v>
      </c>
      <c r="G41" s="32">
        <f t="shared" si="1"/>
        <v>409</v>
      </c>
      <c r="H41" s="39">
        <f t="shared" si="2"/>
        <v>449.90000000000003</v>
      </c>
      <c r="I41" s="50">
        <f>I40</f>
        <v>8550</v>
      </c>
      <c r="J41" s="51">
        <f t="shared" si="4"/>
        <v>3496950</v>
      </c>
      <c r="K41" s="52">
        <f t="shared" si="5"/>
        <v>3776706</v>
      </c>
      <c r="L41" s="53">
        <f t="shared" si="6"/>
        <v>8000</v>
      </c>
      <c r="M41" s="52">
        <f t="shared" si="7"/>
        <v>1169740</v>
      </c>
      <c r="N41" s="44" t="s">
        <v>31</v>
      </c>
    </row>
    <row r="42" spans="1:14" ht="16.5" x14ac:dyDescent="0.3">
      <c r="A42" s="31">
        <v>41</v>
      </c>
      <c r="B42" s="32">
        <v>706</v>
      </c>
      <c r="C42" s="32">
        <v>7</v>
      </c>
      <c r="D42" s="32" t="s">
        <v>17</v>
      </c>
      <c r="E42" s="32">
        <v>365</v>
      </c>
      <c r="F42" s="32">
        <v>39</v>
      </c>
      <c r="G42" s="32">
        <f t="shared" si="1"/>
        <v>404</v>
      </c>
      <c r="H42" s="39">
        <f t="shared" si="2"/>
        <v>444.40000000000003</v>
      </c>
      <c r="I42" s="50">
        <f t="shared" si="8"/>
        <v>8550</v>
      </c>
      <c r="J42" s="51">
        <f t="shared" si="4"/>
        <v>3454200</v>
      </c>
      <c r="K42" s="52">
        <f t="shared" si="5"/>
        <v>3730536</v>
      </c>
      <c r="L42" s="53">
        <f t="shared" si="6"/>
        <v>8000</v>
      </c>
      <c r="M42" s="52">
        <f t="shared" si="7"/>
        <v>1155440</v>
      </c>
      <c r="N42" s="44" t="s">
        <v>31</v>
      </c>
    </row>
    <row r="43" spans="1:14" ht="16.5" x14ac:dyDescent="0.3">
      <c r="A43" s="31">
        <v>42</v>
      </c>
      <c r="B43" s="32">
        <v>801</v>
      </c>
      <c r="C43" s="32">
        <v>8</v>
      </c>
      <c r="D43" s="32" t="s">
        <v>17</v>
      </c>
      <c r="E43" s="32">
        <v>383</v>
      </c>
      <c r="F43" s="32">
        <v>41</v>
      </c>
      <c r="G43" s="32">
        <f t="shared" si="1"/>
        <v>424</v>
      </c>
      <c r="H43" s="39">
        <f t="shared" si="2"/>
        <v>466.40000000000003</v>
      </c>
      <c r="I43" s="50">
        <f t="shared" si="8"/>
        <v>8550</v>
      </c>
      <c r="J43" s="51">
        <f t="shared" si="4"/>
        <v>3625200</v>
      </c>
      <c r="K43" s="52">
        <f t="shared" si="5"/>
        <v>3915216</v>
      </c>
      <c r="L43" s="53">
        <f t="shared" si="6"/>
        <v>8000</v>
      </c>
      <c r="M43" s="52">
        <f t="shared" si="7"/>
        <v>1212640</v>
      </c>
      <c r="N43" s="44" t="s">
        <v>31</v>
      </c>
    </row>
    <row r="44" spans="1:14" ht="16.5" x14ac:dyDescent="0.3">
      <c r="A44" s="31">
        <v>43</v>
      </c>
      <c r="B44" s="32">
        <v>802</v>
      </c>
      <c r="C44" s="32">
        <v>8</v>
      </c>
      <c r="D44" s="32" t="s">
        <v>17</v>
      </c>
      <c r="E44" s="32">
        <v>348</v>
      </c>
      <c r="F44" s="32">
        <v>43</v>
      </c>
      <c r="G44" s="32">
        <f t="shared" si="1"/>
        <v>391</v>
      </c>
      <c r="H44" s="39">
        <f t="shared" si="2"/>
        <v>430.1</v>
      </c>
      <c r="I44" s="50">
        <f t="shared" si="8"/>
        <v>8550</v>
      </c>
      <c r="J44" s="51">
        <f t="shared" si="4"/>
        <v>3343050</v>
      </c>
      <c r="K44" s="52">
        <f t="shared" si="5"/>
        <v>3610494</v>
      </c>
      <c r="L44" s="53">
        <f t="shared" si="6"/>
        <v>7500</v>
      </c>
      <c r="M44" s="52">
        <f t="shared" si="7"/>
        <v>1118260</v>
      </c>
      <c r="N44" s="44" t="s">
        <v>31</v>
      </c>
    </row>
    <row r="45" spans="1:14" ht="16.5" x14ac:dyDescent="0.3">
      <c r="A45" s="31">
        <v>44</v>
      </c>
      <c r="B45" s="32">
        <v>803</v>
      </c>
      <c r="C45" s="32">
        <v>8</v>
      </c>
      <c r="D45" s="32" t="s">
        <v>12</v>
      </c>
      <c r="E45" s="32">
        <v>527</v>
      </c>
      <c r="F45" s="32">
        <v>45</v>
      </c>
      <c r="G45" s="32">
        <f t="shared" si="1"/>
        <v>572</v>
      </c>
      <c r="H45" s="39">
        <f t="shared" si="2"/>
        <v>629.20000000000005</v>
      </c>
      <c r="I45" s="50">
        <f t="shared" si="8"/>
        <v>8550</v>
      </c>
      <c r="J45" s="51">
        <f t="shared" si="4"/>
        <v>4890600</v>
      </c>
      <c r="K45" s="52">
        <f t="shared" si="5"/>
        <v>5281848</v>
      </c>
      <c r="L45" s="53">
        <f t="shared" si="6"/>
        <v>11000</v>
      </c>
      <c r="M45" s="52">
        <f t="shared" si="7"/>
        <v>1635920.0000000002</v>
      </c>
      <c r="N45" s="44" t="s">
        <v>31</v>
      </c>
    </row>
    <row r="46" spans="1:14" ht="16.5" x14ac:dyDescent="0.3">
      <c r="A46" s="31">
        <v>45</v>
      </c>
      <c r="B46" s="32">
        <v>804</v>
      </c>
      <c r="C46" s="32">
        <v>8</v>
      </c>
      <c r="D46" s="32" t="s">
        <v>12</v>
      </c>
      <c r="E46" s="32">
        <v>527</v>
      </c>
      <c r="F46" s="32">
        <v>45</v>
      </c>
      <c r="G46" s="32">
        <f t="shared" si="1"/>
        <v>572</v>
      </c>
      <c r="H46" s="39">
        <f t="shared" si="2"/>
        <v>629.20000000000005</v>
      </c>
      <c r="I46" s="50">
        <f t="shared" si="8"/>
        <v>8550</v>
      </c>
      <c r="J46" s="51">
        <f t="shared" si="4"/>
        <v>4890600</v>
      </c>
      <c r="K46" s="52">
        <f t="shared" si="5"/>
        <v>5281848</v>
      </c>
      <c r="L46" s="53">
        <f t="shared" si="6"/>
        <v>11000</v>
      </c>
      <c r="M46" s="52">
        <f t="shared" si="7"/>
        <v>1635920.0000000002</v>
      </c>
      <c r="N46" s="44" t="s">
        <v>31</v>
      </c>
    </row>
    <row r="47" spans="1:14" ht="16.5" x14ac:dyDescent="0.3">
      <c r="A47" s="31">
        <v>46</v>
      </c>
      <c r="B47" s="32">
        <v>805</v>
      </c>
      <c r="C47" s="32">
        <v>8</v>
      </c>
      <c r="D47" s="32" t="s">
        <v>17</v>
      </c>
      <c r="E47" s="32">
        <v>370</v>
      </c>
      <c r="F47" s="32">
        <v>39</v>
      </c>
      <c r="G47" s="32">
        <f t="shared" si="1"/>
        <v>409</v>
      </c>
      <c r="H47" s="39">
        <f t="shared" si="2"/>
        <v>449.90000000000003</v>
      </c>
      <c r="I47" s="50">
        <f>I46</f>
        <v>8550</v>
      </c>
      <c r="J47" s="51">
        <f t="shared" si="4"/>
        <v>3496950</v>
      </c>
      <c r="K47" s="52">
        <f t="shared" si="5"/>
        <v>3776706</v>
      </c>
      <c r="L47" s="53">
        <f t="shared" si="6"/>
        <v>8000</v>
      </c>
      <c r="M47" s="52">
        <f t="shared" si="7"/>
        <v>1169740</v>
      </c>
      <c r="N47" s="44" t="s">
        <v>31</v>
      </c>
    </row>
    <row r="48" spans="1:14" ht="16.5" x14ac:dyDescent="0.3">
      <c r="A48" s="31">
        <v>47</v>
      </c>
      <c r="B48" s="32">
        <v>806</v>
      </c>
      <c r="C48" s="32">
        <v>8</v>
      </c>
      <c r="D48" s="32" t="s">
        <v>17</v>
      </c>
      <c r="E48" s="32">
        <v>365</v>
      </c>
      <c r="F48" s="32">
        <v>39</v>
      </c>
      <c r="G48" s="32">
        <f t="shared" si="1"/>
        <v>404</v>
      </c>
      <c r="H48" s="39">
        <f t="shared" si="2"/>
        <v>444.40000000000003</v>
      </c>
      <c r="I48" s="50">
        <f t="shared" si="8"/>
        <v>8550</v>
      </c>
      <c r="J48" s="51">
        <f t="shared" si="4"/>
        <v>3454200</v>
      </c>
      <c r="K48" s="52">
        <f t="shared" si="5"/>
        <v>3730536</v>
      </c>
      <c r="L48" s="53">
        <f t="shared" si="6"/>
        <v>8000</v>
      </c>
      <c r="M48" s="52">
        <f t="shared" si="7"/>
        <v>1155440</v>
      </c>
      <c r="N48" s="44" t="s">
        <v>31</v>
      </c>
    </row>
    <row r="49" spans="1:14" ht="16.5" x14ac:dyDescent="0.3">
      <c r="A49" s="31">
        <v>48</v>
      </c>
      <c r="B49" s="32">
        <v>901</v>
      </c>
      <c r="C49" s="32">
        <v>9</v>
      </c>
      <c r="D49" s="32" t="s">
        <v>17</v>
      </c>
      <c r="E49" s="32">
        <v>383</v>
      </c>
      <c r="F49" s="32">
        <v>41</v>
      </c>
      <c r="G49" s="32">
        <f t="shared" si="1"/>
        <v>424</v>
      </c>
      <c r="H49" s="39">
        <f t="shared" si="2"/>
        <v>466.40000000000003</v>
      </c>
      <c r="I49" s="50">
        <f t="shared" si="8"/>
        <v>8550</v>
      </c>
      <c r="J49" s="51">
        <v>0</v>
      </c>
      <c r="K49" s="52">
        <f t="shared" si="5"/>
        <v>0</v>
      </c>
      <c r="L49" s="53">
        <f t="shared" si="6"/>
        <v>0</v>
      </c>
      <c r="M49" s="52">
        <f t="shared" si="7"/>
        <v>1212640</v>
      </c>
      <c r="N49" s="44" t="s">
        <v>32</v>
      </c>
    </row>
    <row r="50" spans="1:14" ht="16.5" x14ac:dyDescent="0.3">
      <c r="A50" s="31">
        <v>49</v>
      </c>
      <c r="B50" s="32">
        <v>902</v>
      </c>
      <c r="C50" s="32">
        <v>9</v>
      </c>
      <c r="D50" s="32" t="s">
        <v>17</v>
      </c>
      <c r="E50" s="32">
        <v>348</v>
      </c>
      <c r="F50" s="32">
        <v>43</v>
      </c>
      <c r="G50" s="32">
        <f t="shared" si="1"/>
        <v>391</v>
      </c>
      <c r="H50" s="39">
        <f t="shared" si="2"/>
        <v>430.1</v>
      </c>
      <c r="I50" s="50">
        <f t="shared" si="8"/>
        <v>8550</v>
      </c>
      <c r="J50" s="51">
        <v>0</v>
      </c>
      <c r="K50" s="52">
        <f t="shared" si="5"/>
        <v>0</v>
      </c>
      <c r="L50" s="53">
        <f t="shared" si="6"/>
        <v>0</v>
      </c>
      <c r="M50" s="52">
        <f t="shared" si="7"/>
        <v>1118260</v>
      </c>
      <c r="N50" s="44" t="s">
        <v>32</v>
      </c>
    </row>
    <row r="51" spans="1:14" ht="16.5" x14ac:dyDescent="0.3">
      <c r="A51" s="31">
        <v>50</v>
      </c>
      <c r="B51" s="32">
        <v>903</v>
      </c>
      <c r="C51" s="32">
        <v>9</v>
      </c>
      <c r="D51" s="32" t="s">
        <v>12</v>
      </c>
      <c r="E51" s="32">
        <v>527</v>
      </c>
      <c r="F51" s="32">
        <v>45</v>
      </c>
      <c r="G51" s="32">
        <f t="shared" si="1"/>
        <v>572</v>
      </c>
      <c r="H51" s="39">
        <f t="shared" si="2"/>
        <v>629.20000000000005</v>
      </c>
      <c r="I51" s="50">
        <f t="shared" si="8"/>
        <v>8550</v>
      </c>
      <c r="J51" s="51">
        <v>0</v>
      </c>
      <c r="K51" s="52">
        <f t="shared" si="5"/>
        <v>0</v>
      </c>
      <c r="L51" s="53">
        <f t="shared" si="6"/>
        <v>0</v>
      </c>
      <c r="M51" s="52">
        <f t="shared" si="7"/>
        <v>1635920.0000000002</v>
      </c>
      <c r="N51" s="44" t="s">
        <v>32</v>
      </c>
    </row>
    <row r="52" spans="1:14" ht="16.5" x14ac:dyDescent="0.3">
      <c r="A52" s="31">
        <v>51</v>
      </c>
      <c r="B52" s="32">
        <v>904</v>
      </c>
      <c r="C52" s="32">
        <v>9</v>
      </c>
      <c r="D52" s="32" t="s">
        <v>12</v>
      </c>
      <c r="E52" s="32">
        <v>527</v>
      </c>
      <c r="F52" s="32">
        <v>45</v>
      </c>
      <c r="G52" s="32">
        <f t="shared" si="1"/>
        <v>572</v>
      </c>
      <c r="H52" s="39">
        <f t="shared" si="2"/>
        <v>629.20000000000005</v>
      </c>
      <c r="I52" s="50">
        <f t="shared" si="8"/>
        <v>8550</v>
      </c>
      <c r="J52" s="51">
        <v>0</v>
      </c>
      <c r="K52" s="52">
        <f t="shared" si="5"/>
        <v>0</v>
      </c>
      <c r="L52" s="53">
        <f t="shared" si="6"/>
        <v>0</v>
      </c>
      <c r="M52" s="52">
        <f t="shared" si="7"/>
        <v>1635920.0000000002</v>
      </c>
      <c r="N52" s="44" t="s">
        <v>32</v>
      </c>
    </row>
    <row r="53" spans="1:14" ht="16.5" x14ac:dyDescent="0.3">
      <c r="A53" s="31">
        <v>52</v>
      </c>
      <c r="B53" s="32">
        <v>905</v>
      </c>
      <c r="C53" s="32">
        <v>9</v>
      </c>
      <c r="D53" s="32" t="s">
        <v>17</v>
      </c>
      <c r="E53" s="32">
        <v>370</v>
      </c>
      <c r="F53" s="32">
        <v>39</v>
      </c>
      <c r="G53" s="32">
        <f t="shared" si="1"/>
        <v>409</v>
      </c>
      <c r="H53" s="39">
        <f t="shared" si="2"/>
        <v>449.90000000000003</v>
      </c>
      <c r="I53" s="50">
        <f>I52</f>
        <v>8550</v>
      </c>
      <c r="J53" s="51">
        <v>0</v>
      </c>
      <c r="K53" s="52">
        <f t="shared" si="5"/>
        <v>0</v>
      </c>
      <c r="L53" s="53">
        <f t="shared" si="6"/>
        <v>0</v>
      </c>
      <c r="M53" s="52">
        <f t="shared" si="7"/>
        <v>1169740</v>
      </c>
      <c r="N53" s="44" t="s">
        <v>32</v>
      </c>
    </row>
    <row r="54" spans="1:14" ht="16.5" x14ac:dyDescent="0.3">
      <c r="A54" s="31">
        <v>53</v>
      </c>
      <c r="B54" s="32">
        <v>906</v>
      </c>
      <c r="C54" s="32">
        <v>9</v>
      </c>
      <c r="D54" s="32" t="s">
        <v>17</v>
      </c>
      <c r="E54" s="32">
        <v>365</v>
      </c>
      <c r="F54" s="32">
        <v>39</v>
      </c>
      <c r="G54" s="32">
        <f t="shared" si="1"/>
        <v>404</v>
      </c>
      <c r="H54" s="39">
        <f t="shared" si="2"/>
        <v>444.40000000000003</v>
      </c>
      <c r="I54" s="50">
        <f t="shared" si="8"/>
        <v>8550</v>
      </c>
      <c r="J54" s="51">
        <v>0</v>
      </c>
      <c r="K54" s="52">
        <f t="shared" si="5"/>
        <v>0</v>
      </c>
      <c r="L54" s="53">
        <f t="shared" si="6"/>
        <v>0</v>
      </c>
      <c r="M54" s="52">
        <f t="shared" si="7"/>
        <v>1155440</v>
      </c>
      <c r="N54" s="44" t="s">
        <v>32</v>
      </c>
    </row>
    <row r="55" spans="1:14" ht="16.5" x14ac:dyDescent="0.3">
      <c r="A55" s="31">
        <v>54</v>
      </c>
      <c r="B55" s="32">
        <v>1001</v>
      </c>
      <c r="C55" s="32">
        <v>10</v>
      </c>
      <c r="D55" s="32" t="s">
        <v>17</v>
      </c>
      <c r="E55" s="32">
        <v>383</v>
      </c>
      <c r="F55" s="32">
        <v>41</v>
      </c>
      <c r="G55" s="32">
        <f t="shared" si="1"/>
        <v>424</v>
      </c>
      <c r="H55" s="39">
        <f t="shared" si="2"/>
        <v>466.40000000000003</v>
      </c>
      <c r="I55" s="50">
        <f t="shared" si="8"/>
        <v>8550</v>
      </c>
      <c r="J55" s="51">
        <f t="shared" si="4"/>
        <v>3625200</v>
      </c>
      <c r="K55" s="52">
        <f t="shared" si="5"/>
        <v>3915216</v>
      </c>
      <c r="L55" s="53">
        <f t="shared" si="6"/>
        <v>8000</v>
      </c>
      <c r="M55" s="52">
        <f t="shared" si="7"/>
        <v>1212640</v>
      </c>
      <c r="N55" s="44" t="s">
        <v>31</v>
      </c>
    </row>
    <row r="56" spans="1:14" ht="16.5" x14ac:dyDescent="0.3">
      <c r="A56" s="31">
        <v>55</v>
      </c>
      <c r="B56" s="32">
        <v>1002</v>
      </c>
      <c r="C56" s="32">
        <v>10</v>
      </c>
      <c r="D56" s="32" t="s">
        <v>17</v>
      </c>
      <c r="E56" s="32">
        <v>348</v>
      </c>
      <c r="F56" s="32">
        <v>43</v>
      </c>
      <c r="G56" s="32">
        <f t="shared" si="1"/>
        <v>391</v>
      </c>
      <c r="H56" s="39">
        <f t="shared" si="2"/>
        <v>430.1</v>
      </c>
      <c r="I56" s="50">
        <f t="shared" si="8"/>
        <v>8550</v>
      </c>
      <c r="J56" s="51">
        <f t="shared" si="4"/>
        <v>3343050</v>
      </c>
      <c r="K56" s="52">
        <f t="shared" si="5"/>
        <v>3610494</v>
      </c>
      <c r="L56" s="53">
        <f t="shared" si="6"/>
        <v>7500</v>
      </c>
      <c r="M56" s="52">
        <f t="shared" si="7"/>
        <v>1118260</v>
      </c>
      <c r="N56" s="44" t="s">
        <v>31</v>
      </c>
    </row>
    <row r="57" spans="1:14" ht="16.5" x14ac:dyDescent="0.3">
      <c r="A57" s="31">
        <v>56</v>
      </c>
      <c r="B57" s="32">
        <v>1003</v>
      </c>
      <c r="C57" s="32">
        <v>10</v>
      </c>
      <c r="D57" s="32" t="s">
        <v>12</v>
      </c>
      <c r="E57" s="32">
        <v>527</v>
      </c>
      <c r="F57" s="32">
        <v>45</v>
      </c>
      <c r="G57" s="32">
        <f t="shared" si="1"/>
        <v>572</v>
      </c>
      <c r="H57" s="39">
        <f t="shared" si="2"/>
        <v>629.20000000000005</v>
      </c>
      <c r="I57" s="50">
        <f t="shared" si="8"/>
        <v>8550</v>
      </c>
      <c r="J57" s="51">
        <f t="shared" si="4"/>
        <v>4890600</v>
      </c>
      <c r="K57" s="52">
        <f t="shared" si="5"/>
        <v>5281848</v>
      </c>
      <c r="L57" s="53">
        <f t="shared" si="6"/>
        <v>11000</v>
      </c>
      <c r="M57" s="52">
        <f t="shared" si="7"/>
        <v>1635920.0000000002</v>
      </c>
      <c r="N57" s="44" t="s">
        <v>31</v>
      </c>
    </row>
    <row r="58" spans="1:14" ht="16.5" x14ac:dyDescent="0.3">
      <c r="A58" s="31">
        <v>57</v>
      </c>
      <c r="B58" s="32">
        <v>1004</v>
      </c>
      <c r="C58" s="32">
        <v>10</v>
      </c>
      <c r="D58" s="32" t="s">
        <v>12</v>
      </c>
      <c r="E58" s="32">
        <v>527</v>
      </c>
      <c r="F58" s="32">
        <v>45</v>
      </c>
      <c r="G58" s="32">
        <f t="shared" si="1"/>
        <v>572</v>
      </c>
      <c r="H58" s="39">
        <f t="shared" si="2"/>
        <v>629.20000000000005</v>
      </c>
      <c r="I58" s="50">
        <f t="shared" si="8"/>
        <v>8550</v>
      </c>
      <c r="J58" s="51">
        <f t="shared" si="4"/>
        <v>4890600</v>
      </c>
      <c r="K58" s="52">
        <f t="shared" si="5"/>
        <v>5281848</v>
      </c>
      <c r="L58" s="53">
        <f t="shared" si="6"/>
        <v>11000</v>
      </c>
      <c r="M58" s="52">
        <f t="shared" si="7"/>
        <v>1635920.0000000002</v>
      </c>
      <c r="N58" s="44" t="s">
        <v>31</v>
      </c>
    </row>
    <row r="59" spans="1:14" ht="16.5" x14ac:dyDescent="0.3">
      <c r="A59" s="31">
        <v>58</v>
      </c>
      <c r="B59" s="32">
        <v>1005</v>
      </c>
      <c r="C59" s="32">
        <v>10</v>
      </c>
      <c r="D59" s="32" t="s">
        <v>17</v>
      </c>
      <c r="E59" s="32">
        <v>370</v>
      </c>
      <c r="F59" s="32">
        <v>39</v>
      </c>
      <c r="G59" s="32">
        <f t="shared" si="1"/>
        <v>409</v>
      </c>
      <c r="H59" s="39">
        <f t="shared" si="2"/>
        <v>449.90000000000003</v>
      </c>
      <c r="I59" s="50">
        <f>I58</f>
        <v>8550</v>
      </c>
      <c r="J59" s="51">
        <f t="shared" si="4"/>
        <v>3496950</v>
      </c>
      <c r="K59" s="52">
        <f t="shared" si="5"/>
        <v>3776706</v>
      </c>
      <c r="L59" s="53">
        <f t="shared" si="6"/>
        <v>8000</v>
      </c>
      <c r="M59" s="52">
        <f t="shared" si="7"/>
        <v>1169740</v>
      </c>
      <c r="N59" s="44" t="s">
        <v>31</v>
      </c>
    </row>
    <row r="60" spans="1:14" ht="16.5" x14ac:dyDescent="0.3">
      <c r="A60" s="31">
        <v>59</v>
      </c>
      <c r="B60" s="32">
        <v>1006</v>
      </c>
      <c r="C60" s="32">
        <v>10</v>
      </c>
      <c r="D60" s="32" t="s">
        <v>17</v>
      </c>
      <c r="E60" s="32">
        <v>365</v>
      </c>
      <c r="F60" s="32">
        <v>39</v>
      </c>
      <c r="G60" s="32">
        <f t="shared" si="1"/>
        <v>404</v>
      </c>
      <c r="H60" s="39">
        <f t="shared" si="2"/>
        <v>444.40000000000003</v>
      </c>
      <c r="I60" s="50">
        <f t="shared" si="8"/>
        <v>8550</v>
      </c>
      <c r="J60" s="51">
        <f t="shared" si="4"/>
        <v>3454200</v>
      </c>
      <c r="K60" s="52">
        <f t="shared" si="5"/>
        <v>3730536</v>
      </c>
      <c r="L60" s="53">
        <f t="shared" si="6"/>
        <v>8000</v>
      </c>
      <c r="M60" s="52">
        <f t="shared" si="7"/>
        <v>1155440</v>
      </c>
      <c r="N60" s="44" t="s">
        <v>31</v>
      </c>
    </row>
    <row r="61" spans="1:14" ht="16.5" x14ac:dyDescent="0.3">
      <c r="A61" s="31">
        <v>60</v>
      </c>
      <c r="B61" s="32">
        <v>1101</v>
      </c>
      <c r="C61" s="32">
        <v>11</v>
      </c>
      <c r="D61" s="32" t="s">
        <v>17</v>
      </c>
      <c r="E61" s="32">
        <v>383</v>
      </c>
      <c r="F61" s="32">
        <v>41</v>
      </c>
      <c r="G61" s="32">
        <f t="shared" si="1"/>
        <v>424</v>
      </c>
      <c r="H61" s="39">
        <f t="shared" si="2"/>
        <v>466.40000000000003</v>
      </c>
      <c r="I61" s="50">
        <f>I60+50</f>
        <v>8600</v>
      </c>
      <c r="J61" s="51">
        <f t="shared" si="4"/>
        <v>3646400</v>
      </c>
      <c r="K61" s="52">
        <f t="shared" si="5"/>
        <v>3938112</v>
      </c>
      <c r="L61" s="53">
        <f t="shared" si="6"/>
        <v>8000</v>
      </c>
      <c r="M61" s="52">
        <f t="shared" si="7"/>
        <v>1212640</v>
      </c>
      <c r="N61" s="44" t="s">
        <v>31</v>
      </c>
    </row>
    <row r="62" spans="1:14" ht="16.5" x14ac:dyDescent="0.3">
      <c r="A62" s="31">
        <v>61</v>
      </c>
      <c r="B62" s="32">
        <v>1102</v>
      </c>
      <c r="C62" s="32">
        <v>11</v>
      </c>
      <c r="D62" s="32" t="s">
        <v>17</v>
      </c>
      <c r="E62" s="32">
        <v>348</v>
      </c>
      <c r="F62" s="32">
        <v>43</v>
      </c>
      <c r="G62" s="32">
        <f t="shared" si="1"/>
        <v>391</v>
      </c>
      <c r="H62" s="39">
        <f t="shared" si="2"/>
        <v>430.1</v>
      </c>
      <c r="I62" s="50">
        <f t="shared" si="8"/>
        <v>8600</v>
      </c>
      <c r="J62" s="51">
        <f t="shared" si="4"/>
        <v>3362600</v>
      </c>
      <c r="K62" s="52">
        <f t="shared" si="5"/>
        <v>3631608</v>
      </c>
      <c r="L62" s="53">
        <f t="shared" si="6"/>
        <v>7500</v>
      </c>
      <c r="M62" s="52">
        <f t="shared" si="7"/>
        <v>1118260</v>
      </c>
      <c r="N62" s="44" t="s">
        <v>31</v>
      </c>
    </row>
    <row r="63" spans="1:14" ht="16.5" x14ac:dyDescent="0.3">
      <c r="A63" s="31">
        <v>62</v>
      </c>
      <c r="B63" s="32">
        <v>1103</v>
      </c>
      <c r="C63" s="32">
        <v>11</v>
      </c>
      <c r="D63" s="32" t="s">
        <v>12</v>
      </c>
      <c r="E63" s="32">
        <v>527</v>
      </c>
      <c r="F63" s="32">
        <v>45</v>
      </c>
      <c r="G63" s="32">
        <f t="shared" si="1"/>
        <v>572</v>
      </c>
      <c r="H63" s="39">
        <f t="shared" si="2"/>
        <v>629.20000000000005</v>
      </c>
      <c r="I63" s="50">
        <f t="shared" si="8"/>
        <v>8600</v>
      </c>
      <c r="J63" s="51">
        <f t="shared" si="4"/>
        <v>4919200</v>
      </c>
      <c r="K63" s="52">
        <f t="shared" si="5"/>
        <v>5312736</v>
      </c>
      <c r="L63" s="53">
        <f t="shared" si="6"/>
        <v>11000</v>
      </c>
      <c r="M63" s="52">
        <f t="shared" si="7"/>
        <v>1635920.0000000002</v>
      </c>
      <c r="N63" s="44" t="s">
        <v>31</v>
      </c>
    </row>
    <row r="64" spans="1:14" ht="16.5" x14ac:dyDescent="0.3">
      <c r="A64" s="31">
        <v>63</v>
      </c>
      <c r="B64" s="32">
        <v>1104</v>
      </c>
      <c r="C64" s="32">
        <v>11</v>
      </c>
      <c r="D64" s="32" t="s">
        <v>12</v>
      </c>
      <c r="E64" s="32">
        <v>527</v>
      </c>
      <c r="F64" s="32">
        <v>45</v>
      </c>
      <c r="G64" s="32">
        <f t="shared" si="1"/>
        <v>572</v>
      </c>
      <c r="H64" s="39">
        <f t="shared" si="2"/>
        <v>629.20000000000005</v>
      </c>
      <c r="I64" s="50">
        <f t="shared" si="8"/>
        <v>8600</v>
      </c>
      <c r="J64" s="51">
        <f t="shared" si="4"/>
        <v>4919200</v>
      </c>
      <c r="K64" s="52">
        <f t="shared" si="5"/>
        <v>5312736</v>
      </c>
      <c r="L64" s="53">
        <f t="shared" si="6"/>
        <v>11000</v>
      </c>
      <c r="M64" s="52">
        <f t="shared" si="7"/>
        <v>1635920.0000000002</v>
      </c>
      <c r="N64" s="44" t="s">
        <v>31</v>
      </c>
    </row>
    <row r="65" spans="1:14" ht="16.5" x14ac:dyDescent="0.3">
      <c r="A65" s="31">
        <v>64</v>
      </c>
      <c r="B65" s="32">
        <v>1105</v>
      </c>
      <c r="C65" s="32">
        <v>11</v>
      </c>
      <c r="D65" s="32" t="s">
        <v>17</v>
      </c>
      <c r="E65" s="32">
        <v>370</v>
      </c>
      <c r="F65" s="32">
        <v>39</v>
      </c>
      <c r="G65" s="32">
        <f t="shared" si="1"/>
        <v>409</v>
      </c>
      <c r="H65" s="39">
        <f t="shared" si="2"/>
        <v>449.90000000000003</v>
      </c>
      <c r="I65" s="50">
        <f>I64</f>
        <v>8600</v>
      </c>
      <c r="J65" s="51">
        <f t="shared" si="4"/>
        <v>3517400</v>
      </c>
      <c r="K65" s="52">
        <f t="shared" si="5"/>
        <v>3798792</v>
      </c>
      <c r="L65" s="53">
        <f t="shared" si="6"/>
        <v>8000</v>
      </c>
      <c r="M65" s="52">
        <f t="shared" si="7"/>
        <v>1169740</v>
      </c>
      <c r="N65" s="44" t="s">
        <v>31</v>
      </c>
    </row>
    <row r="66" spans="1:14" ht="16.5" x14ac:dyDescent="0.3">
      <c r="A66" s="31">
        <v>65</v>
      </c>
      <c r="B66" s="32">
        <v>1106</v>
      </c>
      <c r="C66" s="32">
        <v>11</v>
      </c>
      <c r="D66" s="32" t="s">
        <v>17</v>
      </c>
      <c r="E66" s="32">
        <v>365</v>
      </c>
      <c r="F66" s="32">
        <v>39</v>
      </c>
      <c r="G66" s="32">
        <f t="shared" ref="G66:G127" si="9">E66+F66</f>
        <v>404</v>
      </c>
      <c r="H66" s="39">
        <f t="shared" ref="H66:H127" si="10">G66*1.1</f>
        <v>444.40000000000003</v>
      </c>
      <c r="I66" s="50">
        <f t="shared" si="8"/>
        <v>8600</v>
      </c>
      <c r="J66" s="51">
        <f t="shared" si="4"/>
        <v>3474400</v>
      </c>
      <c r="K66" s="52">
        <f t="shared" si="5"/>
        <v>3752352</v>
      </c>
      <c r="L66" s="53">
        <f t="shared" si="6"/>
        <v>8000</v>
      </c>
      <c r="M66" s="52">
        <f t="shared" si="7"/>
        <v>1155440</v>
      </c>
      <c r="N66" s="44" t="s">
        <v>31</v>
      </c>
    </row>
    <row r="67" spans="1:14" ht="16.5" x14ac:dyDescent="0.3">
      <c r="A67" s="31">
        <v>66</v>
      </c>
      <c r="B67" s="32">
        <v>1201</v>
      </c>
      <c r="C67" s="32">
        <v>12</v>
      </c>
      <c r="D67" s="32" t="s">
        <v>17</v>
      </c>
      <c r="E67" s="32">
        <v>383</v>
      </c>
      <c r="F67" s="32">
        <v>41</v>
      </c>
      <c r="G67" s="32">
        <f t="shared" si="9"/>
        <v>424</v>
      </c>
      <c r="H67" s="39">
        <f t="shared" si="10"/>
        <v>466.40000000000003</v>
      </c>
      <c r="I67" s="50">
        <f t="shared" si="8"/>
        <v>8600</v>
      </c>
      <c r="J67" s="51">
        <f t="shared" ref="J67:J130" si="11">G67*I67</f>
        <v>3646400</v>
      </c>
      <c r="K67" s="52">
        <f t="shared" ref="K67:K130" si="12">ROUND(J67*1.08,0)</f>
        <v>3938112</v>
      </c>
      <c r="L67" s="53">
        <f t="shared" ref="L67:L130" si="13">MROUND((K67*0.025/12),500)</f>
        <v>8000</v>
      </c>
      <c r="M67" s="52">
        <f t="shared" ref="M67:M130" si="14">H67*2600</f>
        <v>1212640</v>
      </c>
      <c r="N67" s="44" t="s">
        <v>31</v>
      </c>
    </row>
    <row r="68" spans="1:14" ht="16.5" x14ac:dyDescent="0.3">
      <c r="A68" s="31">
        <v>67</v>
      </c>
      <c r="B68" s="32">
        <v>1203</v>
      </c>
      <c r="C68" s="32">
        <v>12</v>
      </c>
      <c r="D68" s="32" t="s">
        <v>12</v>
      </c>
      <c r="E68" s="32">
        <v>527</v>
      </c>
      <c r="F68" s="32">
        <v>45</v>
      </c>
      <c r="G68" s="32">
        <f t="shared" si="9"/>
        <v>572</v>
      </c>
      <c r="H68" s="39">
        <f t="shared" si="10"/>
        <v>629.20000000000005</v>
      </c>
      <c r="I68" s="50">
        <f>I67</f>
        <v>8600</v>
      </c>
      <c r="J68" s="51">
        <f t="shared" si="11"/>
        <v>4919200</v>
      </c>
      <c r="K68" s="52">
        <f t="shared" si="12"/>
        <v>5312736</v>
      </c>
      <c r="L68" s="53">
        <f t="shared" si="13"/>
        <v>11000</v>
      </c>
      <c r="M68" s="52">
        <f t="shared" si="14"/>
        <v>1635920.0000000002</v>
      </c>
      <c r="N68" s="44" t="s">
        <v>31</v>
      </c>
    </row>
    <row r="69" spans="1:14" ht="16.5" x14ac:dyDescent="0.3">
      <c r="A69" s="31">
        <v>68</v>
      </c>
      <c r="B69" s="32">
        <v>1204</v>
      </c>
      <c r="C69" s="32">
        <v>12</v>
      </c>
      <c r="D69" s="32" t="s">
        <v>12</v>
      </c>
      <c r="E69" s="32">
        <v>527</v>
      </c>
      <c r="F69" s="32">
        <v>45</v>
      </c>
      <c r="G69" s="32">
        <f t="shared" si="9"/>
        <v>572</v>
      </c>
      <c r="H69" s="39">
        <f t="shared" si="10"/>
        <v>629.20000000000005</v>
      </c>
      <c r="I69" s="50">
        <f>I68</f>
        <v>8600</v>
      </c>
      <c r="J69" s="51">
        <f t="shared" si="11"/>
        <v>4919200</v>
      </c>
      <c r="K69" s="52">
        <f t="shared" si="12"/>
        <v>5312736</v>
      </c>
      <c r="L69" s="53">
        <f t="shared" si="13"/>
        <v>11000</v>
      </c>
      <c r="M69" s="52">
        <f t="shared" si="14"/>
        <v>1635920.0000000002</v>
      </c>
      <c r="N69" s="44" t="s">
        <v>31</v>
      </c>
    </row>
    <row r="70" spans="1:14" ht="16.5" x14ac:dyDescent="0.3">
      <c r="A70" s="31">
        <v>69</v>
      </c>
      <c r="B70" s="32">
        <v>1205</v>
      </c>
      <c r="C70" s="32">
        <v>12</v>
      </c>
      <c r="D70" s="32" t="s">
        <v>17</v>
      </c>
      <c r="E70" s="32">
        <v>370</v>
      </c>
      <c r="F70" s="32">
        <v>39</v>
      </c>
      <c r="G70" s="32">
        <f t="shared" si="9"/>
        <v>409</v>
      </c>
      <c r="H70" s="39">
        <f t="shared" si="10"/>
        <v>449.90000000000003</v>
      </c>
      <c r="I70" s="50">
        <f t="shared" si="8"/>
        <v>8600</v>
      </c>
      <c r="J70" s="51">
        <f t="shared" si="11"/>
        <v>3517400</v>
      </c>
      <c r="K70" s="52">
        <f t="shared" si="12"/>
        <v>3798792</v>
      </c>
      <c r="L70" s="53">
        <f t="shared" si="13"/>
        <v>8000</v>
      </c>
      <c r="M70" s="52">
        <f t="shared" si="14"/>
        <v>1169740</v>
      </c>
      <c r="N70" s="44" t="s">
        <v>31</v>
      </c>
    </row>
    <row r="71" spans="1:14" ht="16.5" x14ac:dyDescent="0.3">
      <c r="A71" s="31">
        <v>70</v>
      </c>
      <c r="B71" s="32">
        <v>1206</v>
      </c>
      <c r="C71" s="32">
        <v>12</v>
      </c>
      <c r="D71" s="32" t="s">
        <v>17</v>
      </c>
      <c r="E71" s="32">
        <v>365</v>
      </c>
      <c r="F71" s="32">
        <v>39</v>
      </c>
      <c r="G71" s="32">
        <f t="shared" si="9"/>
        <v>404</v>
      </c>
      <c r="H71" s="39">
        <f t="shared" si="10"/>
        <v>444.40000000000003</v>
      </c>
      <c r="I71" s="50">
        <f t="shared" ref="I71:I74" si="15">I70</f>
        <v>8600</v>
      </c>
      <c r="J71" s="51">
        <f t="shared" si="11"/>
        <v>3474400</v>
      </c>
      <c r="K71" s="52">
        <f t="shared" si="12"/>
        <v>3752352</v>
      </c>
      <c r="L71" s="53">
        <f t="shared" si="13"/>
        <v>8000</v>
      </c>
      <c r="M71" s="52">
        <f t="shared" si="14"/>
        <v>1155440</v>
      </c>
      <c r="N71" s="44" t="s">
        <v>31</v>
      </c>
    </row>
    <row r="72" spans="1:14" ht="16.5" x14ac:dyDescent="0.3">
      <c r="A72" s="31">
        <v>71</v>
      </c>
      <c r="B72" s="32">
        <v>1301</v>
      </c>
      <c r="C72" s="32">
        <v>13</v>
      </c>
      <c r="D72" s="32" t="s">
        <v>17</v>
      </c>
      <c r="E72" s="32">
        <v>383</v>
      </c>
      <c r="F72" s="32">
        <v>41</v>
      </c>
      <c r="G72" s="32">
        <f t="shared" si="9"/>
        <v>424</v>
      </c>
      <c r="H72" s="39">
        <f t="shared" si="10"/>
        <v>466.40000000000003</v>
      </c>
      <c r="I72" s="50">
        <f t="shared" si="15"/>
        <v>8600</v>
      </c>
      <c r="J72" s="51">
        <f t="shared" si="11"/>
        <v>3646400</v>
      </c>
      <c r="K72" s="52">
        <f t="shared" si="12"/>
        <v>3938112</v>
      </c>
      <c r="L72" s="53">
        <f t="shared" si="13"/>
        <v>8000</v>
      </c>
      <c r="M72" s="52">
        <f t="shared" si="14"/>
        <v>1212640</v>
      </c>
      <c r="N72" s="44" t="s">
        <v>31</v>
      </c>
    </row>
    <row r="73" spans="1:14" ht="16.5" x14ac:dyDescent="0.3">
      <c r="A73" s="31">
        <v>72</v>
      </c>
      <c r="B73" s="32">
        <v>1302</v>
      </c>
      <c r="C73" s="32">
        <v>13</v>
      </c>
      <c r="D73" s="32" t="s">
        <v>17</v>
      </c>
      <c r="E73" s="32">
        <v>348</v>
      </c>
      <c r="F73" s="32">
        <v>43</v>
      </c>
      <c r="G73" s="32">
        <f t="shared" si="9"/>
        <v>391</v>
      </c>
      <c r="H73" s="39">
        <f t="shared" si="10"/>
        <v>430.1</v>
      </c>
      <c r="I73" s="50">
        <f t="shared" si="15"/>
        <v>8600</v>
      </c>
      <c r="J73" s="51">
        <f t="shared" si="11"/>
        <v>3362600</v>
      </c>
      <c r="K73" s="52">
        <f t="shared" si="12"/>
        <v>3631608</v>
      </c>
      <c r="L73" s="53">
        <f t="shared" si="13"/>
        <v>7500</v>
      </c>
      <c r="M73" s="52">
        <f t="shared" si="14"/>
        <v>1118260</v>
      </c>
      <c r="N73" s="44" t="s">
        <v>31</v>
      </c>
    </row>
    <row r="74" spans="1:14" ht="16.5" x14ac:dyDescent="0.3">
      <c r="A74" s="31">
        <v>73</v>
      </c>
      <c r="B74" s="32">
        <v>1303</v>
      </c>
      <c r="C74" s="32">
        <v>13</v>
      </c>
      <c r="D74" s="32" t="s">
        <v>12</v>
      </c>
      <c r="E74" s="32">
        <v>527</v>
      </c>
      <c r="F74" s="32">
        <v>45</v>
      </c>
      <c r="G74" s="32">
        <f t="shared" si="9"/>
        <v>572</v>
      </c>
      <c r="H74" s="39">
        <f t="shared" si="10"/>
        <v>629.20000000000005</v>
      </c>
      <c r="I74" s="50">
        <f t="shared" si="15"/>
        <v>8600</v>
      </c>
      <c r="J74" s="51">
        <f t="shared" si="11"/>
        <v>4919200</v>
      </c>
      <c r="K74" s="52">
        <f t="shared" si="12"/>
        <v>5312736</v>
      </c>
      <c r="L74" s="53">
        <f t="shared" si="13"/>
        <v>11000</v>
      </c>
      <c r="M74" s="52">
        <f t="shared" si="14"/>
        <v>1635920.0000000002</v>
      </c>
      <c r="N74" s="44" t="s">
        <v>31</v>
      </c>
    </row>
    <row r="75" spans="1:14" ht="16.5" x14ac:dyDescent="0.3">
      <c r="A75" s="31">
        <v>74</v>
      </c>
      <c r="B75" s="32">
        <v>1304</v>
      </c>
      <c r="C75" s="32">
        <v>13</v>
      </c>
      <c r="D75" s="32" t="s">
        <v>12</v>
      </c>
      <c r="E75" s="32">
        <v>527</v>
      </c>
      <c r="F75" s="32">
        <v>45</v>
      </c>
      <c r="G75" s="32">
        <f t="shared" si="9"/>
        <v>572</v>
      </c>
      <c r="H75" s="39">
        <f t="shared" si="10"/>
        <v>629.20000000000005</v>
      </c>
      <c r="I75" s="50">
        <f>I74</f>
        <v>8600</v>
      </c>
      <c r="J75" s="51">
        <f t="shared" si="11"/>
        <v>4919200</v>
      </c>
      <c r="K75" s="52">
        <f t="shared" si="12"/>
        <v>5312736</v>
      </c>
      <c r="L75" s="53">
        <f t="shared" si="13"/>
        <v>11000</v>
      </c>
      <c r="M75" s="52">
        <f t="shared" si="14"/>
        <v>1635920.0000000002</v>
      </c>
      <c r="N75" s="44" t="s">
        <v>31</v>
      </c>
    </row>
    <row r="76" spans="1:14" ht="16.5" x14ac:dyDescent="0.3">
      <c r="A76" s="31">
        <v>75</v>
      </c>
      <c r="B76" s="32">
        <v>1305</v>
      </c>
      <c r="C76" s="32">
        <v>13</v>
      </c>
      <c r="D76" s="32" t="s">
        <v>17</v>
      </c>
      <c r="E76" s="32">
        <v>370</v>
      </c>
      <c r="F76" s="32">
        <v>39</v>
      </c>
      <c r="G76" s="32">
        <f t="shared" si="9"/>
        <v>409</v>
      </c>
      <c r="H76" s="39">
        <f t="shared" si="10"/>
        <v>449.90000000000003</v>
      </c>
      <c r="I76" s="50">
        <f t="shared" ref="I76:I80" si="16">I75</f>
        <v>8600</v>
      </c>
      <c r="J76" s="51">
        <f t="shared" si="11"/>
        <v>3517400</v>
      </c>
      <c r="K76" s="52">
        <f t="shared" si="12"/>
        <v>3798792</v>
      </c>
      <c r="L76" s="53">
        <f t="shared" si="13"/>
        <v>8000</v>
      </c>
      <c r="M76" s="52">
        <f t="shared" si="14"/>
        <v>1169740</v>
      </c>
      <c r="N76" s="44" t="s">
        <v>31</v>
      </c>
    </row>
    <row r="77" spans="1:14" ht="16.5" x14ac:dyDescent="0.3">
      <c r="A77" s="31">
        <v>76</v>
      </c>
      <c r="B77" s="32">
        <v>1306</v>
      </c>
      <c r="C77" s="32">
        <v>13</v>
      </c>
      <c r="D77" s="32" t="s">
        <v>17</v>
      </c>
      <c r="E77" s="32">
        <v>365</v>
      </c>
      <c r="F77" s="32">
        <v>39</v>
      </c>
      <c r="G77" s="32">
        <f t="shared" si="9"/>
        <v>404</v>
      </c>
      <c r="H77" s="39">
        <f t="shared" si="10"/>
        <v>444.40000000000003</v>
      </c>
      <c r="I77" s="50">
        <f t="shared" si="16"/>
        <v>8600</v>
      </c>
      <c r="J77" s="51">
        <f t="shared" si="11"/>
        <v>3474400</v>
      </c>
      <c r="K77" s="52">
        <f t="shared" si="12"/>
        <v>3752352</v>
      </c>
      <c r="L77" s="53">
        <f t="shared" si="13"/>
        <v>8000</v>
      </c>
      <c r="M77" s="52">
        <f t="shared" si="14"/>
        <v>1155440</v>
      </c>
      <c r="N77" s="44" t="s">
        <v>31</v>
      </c>
    </row>
    <row r="78" spans="1:14" ht="16.5" x14ac:dyDescent="0.3">
      <c r="A78" s="31">
        <v>77</v>
      </c>
      <c r="B78" s="32">
        <v>1401</v>
      </c>
      <c r="C78" s="32">
        <v>14</v>
      </c>
      <c r="D78" s="32" t="s">
        <v>17</v>
      </c>
      <c r="E78" s="32">
        <v>383</v>
      </c>
      <c r="F78" s="32">
        <v>41</v>
      </c>
      <c r="G78" s="32">
        <f t="shared" si="9"/>
        <v>424</v>
      </c>
      <c r="H78" s="39">
        <f t="shared" si="10"/>
        <v>466.40000000000003</v>
      </c>
      <c r="I78" s="50">
        <f t="shared" si="16"/>
        <v>8600</v>
      </c>
      <c r="J78" s="51">
        <f t="shared" si="11"/>
        <v>3646400</v>
      </c>
      <c r="K78" s="52">
        <f t="shared" si="12"/>
        <v>3938112</v>
      </c>
      <c r="L78" s="53">
        <f t="shared" si="13"/>
        <v>8000</v>
      </c>
      <c r="M78" s="52">
        <f t="shared" si="14"/>
        <v>1212640</v>
      </c>
      <c r="N78" s="44" t="s">
        <v>31</v>
      </c>
    </row>
    <row r="79" spans="1:14" ht="16.5" x14ac:dyDescent="0.3">
      <c r="A79" s="31">
        <v>78</v>
      </c>
      <c r="B79" s="32">
        <v>1402</v>
      </c>
      <c r="C79" s="32">
        <v>14</v>
      </c>
      <c r="D79" s="32" t="s">
        <v>17</v>
      </c>
      <c r="E79" s="32">
        <v>348</v>
      </c>
      <c r="F79" s="32">
        <v>43</v>
      </c>
      <c r="G79" s="32">
        <f t="shared" si="9"/>
        <v>391</v>
      </c>
      <c r="H79" s="39">
        <f t="shared" si="10"/>
        <v>430.1</v>
      </c>
      <c r="I79" s="50">
        <f t="shared" si="16"/>
        <v>8600</v>
      </c>
      <c r="J79" s="51">
        <f t="shared" si="11"/>
        <v>3362600</v>
      </c>
      <c r="K79" s="52">
        <f t="shared" si="12"/>
        <v>3631608</v>
      </c>
      <c r="L79" s="53">
        <f t="shared" si="13"/>
        <v>7500</v>
      </c>
      <c r="M79" s="52">
        <f t="shared" si="14"/>
        <v>1118260</v>
      </c>
      <c r="N79" s="44" t="s">
        <v>31</v>
      </c>
    </row>
    <row r="80" spans="1:14" ht="16.5" x14ac:dyDescent="0.3">
      <c r="A80" s="31">
        <v>79</v>
      </c>
      <c r="B80" s="32">
        <v>1403</v>
      </c>
      <c r="C80" s="32">
        <v>14</v>
      </c>
      <c r="D80" s="32" t="s">
        <v>12</v>
      </c>
      <c r="E80" s="32">
        <v>527</v>
      </c>
      <c r="F80" s="32">
        <v>45</v>
      </c>
      <c r="G80" s="32">
        <f t="shared" si="9"/>
        <v>572</v>
      </c>
      <c r="H80" s="39">
        <f t="shared" si="10"/>
        <v>629.20000000000005</v>
      </c>
      <c r="I80" s="50">
        <f t="shared" si="16"/>
        <v>8600</v>
      </c>
      <c r="J80" s="51">
        <f t="shared" si="11"/>
        <v>4919200</v>
      </c>
      <c r="K80" s="52">
        <f t="shared" si="12"/>
        <v>5312736</v>
      </c>
      <c r="L80" s="53">
        <f t="shared" si="13"/>
        <v>11000</v>
      </c>
      <c r="M80" s="52">
        <f t="shared" si="14"/>
        <v>1635920.0000000002</v>
      </c>
      <c r="N80" s="44" t="s">
        <v>31</v>
      </c>
    </row>
    <row r="81" spans="1:14" ht="16.5" x14ac:dyDescent="0.3">
      <c r="A81" s="31">
        <v>80</v>
      </c>
      <c r="B81" s="32">
        <v>1404</v>
      </c>
      <c r="C81" s="32">
        <v>14</v>
      </c>
      <c r="D81" s="32" t="s">
        <v>12</v>
      </c>
      <c r="E81" s="32">
        <v>527</v>
      </c>
      <c r="F81" s="32">
        <v>45</v>
      </c>
      <c r="G81" s="32">
        <f t="shared" si="9"/>
        <v>572</v>
      </c>
      <c r="H81" s="39">
        <f t="shared" si="10"/>
        <v>629.20000000000005</v>
      </c>
      <c r="I81" s="50">
        <f>I80</f>
        <v>8600</v>
      </c>
      <c r="J81" s="51">
        <f t="shared" si="11"/>
        <v>4919200</v>
      </c>
      <c r="K81" s="52">
        <f t="shared" si="12"/>
        <v>5312736</v>
      </c>
      <c r="L81" s="53">
        <f t="shared" si="13"/>
        <v>11000</v>
      </c>
      <c r="M81" s="52">
        <f t="shared" si="14"/>
        <v>1635920.0000000002</v>
      </c>
      <c r="N81" s="44" t="s">
        <v>31</v>
      </c>
    </row>
    <row r="82" spans="1:14" ht="16.5" x14ac:dyDescent="0.3">
      <c r="A82" s="31">
        <v>81</v>
      </c>
      <c r="B82" s="32">
        <v>1405</v>
      </c>
      <c r="C82" s="32">
        <v>14</v>
      </c>
      <c r="D82" s="32" t="s">
        <v>17</v>
      </c>
      <c r="E82" s="32">
        <v>370</v>
      </c>
      <c r="F82" s="32">
        <v>39</v>
      </c>
      <c r="G82" s="32">
        <f t="shared" si="9"/>
        <v>409</v>
      </c>
      <c r="H82" s="39">
        <f t="shared" si="10"/>
        <v>449.90000000000003</v>
      </c>
      <c r="I82" s="50">
        <f t="shared" ref="I82:I86" si="17">I81</f>
        <v>8600</v>
      </c>
      <c r="J82" s="51">
        <f t="shared" si="11"/>
        <v>3517400</v>
      </c>
      <c r="K82" s="52">
        <f t="shared" si="12"/>
        <v>3798792</v>
      </c>
      <c r="L82" s="53">
        <f t="shared" si="13"/>
        <v>8000</v>
      </c>
      <c r="M82" s="52">
        <f t="shared" si="14"/>
        <v>1169740</v>
      </c>
      <c r="N82" s="44" t="s">
        <v>31</v>
      </c>
    </row>
    <row r="83" spans="1:14" ht="16.5" x14ac:dyDescent="0.3">
      <c r="A83" s="31">
        <v>82</v>
      </c>
      <c r="B83" s="32">
        <v>1406</v>
      </c>
      <c r="C83" s="32">
        <v>14</v>
      </c>
      <c r="D83" s="32" t="s">
        <v>17</v>
      </c>
      <c r="E83" s="32">
        <v>365</v>
      </c>
      <c r="F83" s="32">
        <v>39</v>
      </c>
      <c r="G83" s="32">
        <f t="shared" si="9"/>
        <v>404</v>
      </c>
      <c r="H83" s="39">
        <f t="shared" si="10"/>
        <v>444.40000000000003</v>
      </c>
      <c r="I83" s="50">
        <f t="shared" si="17"/>
        <v>8600</v>
      </c>
      <c r="J83" s="51">
        <f t="shared" si="11"/>
        <v>3474400</v>
      </c>
      <c r="K83" s="52">
        <f t="shared" si="12"/>
        <v>3752352</v>
      </c>
      <c r="L83" s="53">
        <f t="shared" si="13"/>
        <v>8000</v>
      </c>
      <c r="M83" s="52">
        <f t="shared" si="14"/>
        <v>1155440</v>
      </c>
      <c r="N83" s="44" t="s">
        <v>31</v>
      </c>
    </row>
    <row r="84" spans="1:14" ht="16.5" x14ac:dyDescent="0.3">
      <c r="A84" s="31">
        <v>83</v>
      </c>
      <c r="B84" s="32">
        <v>1501</v>
      </c>
      <c r="C84" s="32">
        <v>15</v>
      </c>
      <c r="D84" s="32" t="s">
        <v>17</v>
      </c>
      <c r="E84" s="32">
        <v>383</v>
      </c>
      <c r="F84" s="32">
        <v>41</v>
      </c>
      <c r="G84" s="32">
        <f t="shared" si="9"/>
        <v>424</v>
      </c>
      <c r="H84" s="39">
        <f t="shared" si="10"/>
        <v>466.40000000000003</v>
      </c>
      <c r="I84" s="50">
        <f t="shared" si="17"/>
        <v>8600</v>
      </c>
      <c r="J84" s="51">
        <f t="shared" si="11"/>
        <v>3646400</v>
      </c>
      <c r="K84" s="52">
        <f t="shared" si="12"/>
        <v>3938112</v>
      </c>
      <c r="L84" s="53">
        <f t="shared" si="13"/>
        <v>8000</v>
      </c>
      <c r="M84" s="52">
        <f t="shared" si="14"/>
        <v>1212640</v>
      </c>
      <c r="N84" s="44" t="s">
        <v>31</v>
      </c>
    </row>
    <row r="85" spans="1:14" ht="16.5" x14ac:dyDescent="0.3">
      <c r="A85" s="31">
        <v>84</v>
      </c>
      <c r="B85" s="32">
        <v>1502</v>
      </c>
      <c r="C85" s="32">
        <v>15</v>
      </c>
      <c r="D85" s="32" t="s">
        <v>17</v>
      </c>
      <c r="E85" s="32">
        <v>348</v>
      </c>
      <c r="F85" s="32">
        <v>43</v>
      </c>
      <c r="G85" s="32">
        <f t="shared" si="9"/>
        <v>391</v>
      </c>
      <c r="H85" s="39">
        <f t="shared" si="10"/>
        <v>430.1</v>
      </c>
      <c r="I85" s="50">
        <f t="shared" si="17"/>
        <v>8600</v>
      </c>
      <c r="J85" s="51">
        <f t="shared" si="11"/>
        <v>3362600</v>
      </c>
      <c r="K85" s="52">
        <f t="shared" si="12"/>
        <v>3631608</v>
      </c>
      <c r="L85" s="53">
        <f t="shared" si="13"/>
        <v>7500</v>
      </c>
      <c r="M85" s="52">
        <f t="shared" si="14"/>
        <v>1118260</v>
      </c>
      <c r="N85" s="44" t="s">
        <v>31</v>
      </c>
    </row>
    <row r="86" spans="1:14" ht="16.5" x14ac:dyDescent="0.3">
      <c r="A86" s="31">
        <v>85</v>
      </c>
      <c r="B86" s="32">
        <v>1503</v>
      </c>
      <c r="C86" s="32">
        <v>15</v>
      </c>
      <c r="D86" s="32" t="s">
        <v>12</v>
      </c>
      <c r="E86" s="32">
        <v>527</v>
      </c>
      <c r="F86" s="32">
        <v>45</v>
      </c>
      <c r="G86" s="32">
        <f t="shared" si="9"/>
        <v>572</v>
      </c>
      <c r="H86" s="39">
        <f t="shared" si="10"/>
        <v>629.20000000000005</v>
      </c>
      <c r="I86" s="50">
        <f t="shared" si="17"/>
        <v>8600</v>
      </c>
      <c r="J86" s="51">
        <f t="shared" si="11"/>
        <v>4919200</v>
      </c>
      <c r="K86" s="52">
        <f t="shared" si="12"/>
        <v>5312736</v>
      </c>
      <c r="L86" s="53">
        <f t="shared" si="13"/>
        <v>11000</v>
      </c>
      <c r="M86" s="52">
        <f t="shared" si="14"/>
        <v>1635920.0000000002</v>
      </c>
      <c r="N86" s="44" t="s">
        <v>31</v>
      </c>
    </row>
    <row r="87" spans="1:14" ht="16.5" x14ac:dyDescent="0.3">
      <c r="A87" s="31">
        <v>86</v>
      </c>
      <c r="B87" s="32">
        <v>1504</v>
      </c>
      <c r="C87" s="32">
        <v>15</v>
      </c>
      <c r="D87" s="32" t="s">
        <v>12</v>
      </c>
      <c r="E87" s="32">
        <v>527</v>
      </c>
      <c r="F87" s="32">
        <v>45</v>
      </c>
      <c r="G87" s="32">
        <f t="shared" si="9"/>
        <v>572</v>
      </c>
      <c r="H87" s="39">
        <f t="shared" si="10"/>
        <v>629.20000000000005</v>
      </c>
      <c r="I87" s="50">
        <f>I86</f>
        <v>8600</v>
      </c>
      <c r="J87" s="51">
        <f t="shared" si="11"/>
        <v>4919200</v>
      </c>
      <c r="K87" s="52">
        <f t="shared" si="12"/>
        <v>5312736</v>
      </c>
      <c r="L87" s="53">
        <f t="shared" si="13"/>
        <v>11000</v>
      </c>
      <c r="M87" s="52">
        <f t="shared" si="14"/>
        <v>1635920.0000000002</v>
      </c>
      <c r="N87" s="44" t="s">
        <v>31</v>
      </c>
    </row>
    <row r="88" spans="1:14" ht="16.5" x14ac:dyDescent="0.3">
      <c r="A88" s="31">
        <v>87</v>
      </c>
      <c r="B88" s="32">
        <v>1505</v>
      </c>
      <c r="C88" s="32">
        <v>15</v>
      </c>
      <c r="D88" s="32" t="s">
        <v>17</v>
      </c>
      <c r="E88" s="32">
        <v>370</v>
      </c>
      <c r="F88" s="32">
        <v>39</v>
      </c>
      <c r="G88" s="32">
        <f t="shared" si="9"/>
        <v>409</v>
      </c>
      <c r="H88" s="39">
        <f t="shared" si="10"/>
        <v>449.90000000000003</v>
      </c>
      <c r="I88" s="50">
        <f t="shared" ref="I88:I92" si="18">I87</f>
        <v>8600</v>
      </c>
      <c r="J88" s="51">
        <f t="shared" si="11"/>
        <v>3517400</v>
      </c>
      <c r="K88" s="52">
        <f t="shared" si="12"/>
        <v>3798792</v>
      </c>
      <c r="L88" s="53">
        <f t="shared" si="13"/>
        <v>8000</v>
      </c>
      <c r="M88" s="52">
        <f t="shared" si="14"/>
        <v>1169740</v>
      </c>
      <c r="N88" s="44" t="s">
        <v>31</v>
      </c>
    </row>
    <row r="89" spans="1:14" ht="16.5" x14ac:dyDescent="0.3">
      <c r="A89" s="31">
        <v>88</v>
      </c>
      <c r="B89" s="32">
        <v>1506</v>
      </c>
      <c r="C89" s="32">
        <v>15</v>
      </c>
      <c r="D89" s="32" t="s">
        <v>17</v>
      </c>
      <c r="E89" s="32">
        <v>365</v>
      </c>
      <c r="F89" s="32">
        <v>39</v>
      </c>
      <c r="G89" s="32">
        <f t="shared" si="9"/>
        <v>404</v>
      </c>
      <c r="H89" s="39">
        <f t="shared" si="10"/>
        <v>444.40000000000003</v>
      </c>
      <c r="I89" s="50">
        <f t="shared" si="18"/>
        <v>8600</v>
      </c>
      <c r="J89" s="51">
        <f t="shared" si="11"/>
        <v>3474400</v>
      </c>
      <c r="K89" s="52">
        <f t="shared" si="12"/>
        <v>3752352</v>
      </c>
      <c r="L89" s="53">
        <f t="shared" si="13"/>
        <v>8000</v>
      </c>
      <c r="M89" s="52">
        <f t="shared" si="14"/>
        <v>1155440</v>
      </c>
      <c r="N89" s="44" t="s">
        <v>31</v>
      </c>
    </row>
    <row r="90" spans="1:14" ht="16.5" x14ac:dyDescent="0.3">
      <c r="A90" s="31">
        <v>89</v>
      </c>
      <c r="B90" s="32">
        <v>1601</v>
      </c>
      <c r="C90" s="32">
        <v>16</v>
      </c>
      <c r="D90" s="32" t="s">
        <v>17</v>
      </c>
      <c r="E90" s="32">
        <v>383</v>
      </c>
      <c r="F90" s="32">
        <v>41</v>
      </c>
      <c r="G90" s="32">
        <f t="shared" si="9"/>
        <v>424</v>
      </c>
      <c r="H90" s="39">
        <f t="shared" si="10"/>
        <v>466.40000000000003</v>
      </c>
      <c r="I90" s="50">
        <f>I89+50</f>
        <v>8650</v>
      </c>
      <c r="J90" s="51">
        <f t="shared" si="11"/>
        <v>3667600</v>
      </c>
      <c r="K90" s="52">
        <f t="shared" si="12"/>
        <v>3961008</v>
      </c>
      <c r="L90" s="53">
        <f t="shared" si="13"/>
        <v>8500</v>
      </c>
      <c r="M90" s="52">
        <f t="shared" si="14"/>
        <v>1212640</v>
      </c>
      <c r="N90" s="44" t="s">
        <v>31</v>
      </c>
    </row>
    <row r="91" spans="1:14" ht="16.5" x14ac:dyDescent="0.3">
      <c r="A91" s="31">
        <v>90</v>
      </c>
      <c r="B91" s="32">
        <v>1602</v>
      </c>
      <c r="C91" s="32">
        <v>16</v>
      </c>
      <c r="D91" s="32" t="s">
        <v>17</v>
      </c>
      <c r="E91" s="32">
        <v>348</v>
      </c>
      <c r="F91" s="32">
        <v>43</v>
      </c>
      <c r="G91" s="32">
        <f t="shared" si="9"/>
        <v>391</v>
      </c>
      <c r="H91" s="39">
        <f t="shared" si="10"/>
        <v>430.1</v>
      </c>
      <c r="I91" s="50">
        <f t="shared" si="18"/>
        <v>8650</v>
      </c>
      <c r="J91" s="51">
        <f t="shared" si="11"/>
        <v>3382150</v>
      </c>
      <c r="K91" s="52">
        <f t="shared" si="12"/>
        <v>3652722</v>
      </c>
      <c r="L91" s="53">
        <f t="shared" si="13"/>
        <v>7500</v>
      </c>
      <c r="M91" s="52">
        <f t="shared" si="14"/>
        <v>1118260</v>
      </c>
      <c r="N91" s="44" t="s">
        <v>31</v>
      </c>
    </row>
    <row r="92" spans="1:14" ht="16.5" x14ac:dyDescent="0.3">
      <c r="A92" s="31">
        <v>91</v>
      </c>
      <c r="B92" s="32">
        <v>1603</v>
      </c>
      <c r="C92" s="32">
        <v>16</v>
      </c>
      <c r="D92" s="32" t="s">
        <v>12</v>
      </c>
      <c r="E92" s="32">
        <v>527</v>
      </c>
      <c r="F92" s="32">
        <v>45</v>
      </c>
      <c r="G92" s="32">
        <f t="shared" si="9"/>
        <v>572</v>
      </c>
      <c r="H92" s="39">
        <f t="shared" si="10"/>
        <v>629.20000000000005</v>
      </c>
      <c r="I92" s="50">
        <f t="shared" si="18"/>
        <v>8650</v>
      </c>
      <c r="J92" s="51">
        <f t="shared" si="11"/>
        <v>4947800</v>
      </c>
      <c r="K92" s="52">
        <f t="shared" si="12"/>
        <v>5343624</v>
      </c>
      <c r="L92" s="53">
        <f t="shared" si="13"/>
        <v>11000</v>
      </c>
      <c r="M92" s="52">
        <f t="shared" si="14"/>
        <v>1635920.0000000002</v>
      </c>
      <c r="N92" s="44" t="s">
        <v>31</v>
      </c>
    </row>
    <row r="93" spans="1:14" ht="16.5" x14ac:dyDescent="0.3">
      <c r="A93" s="31">
        <v>92</v>
      </c>
      <c r="B93" s="32">
        <v>1604</v>
      </c>
      <c r="C93" s="32">
        <v>16</v>
      </c>
      <c r="D93" s="32" t="s">
        <v>12</v>
      </c>
      <c r="E93" s="32">
        <v>527</v>
      </c>
      <c r="F93" s="32">
        <v>45</v>
      </c>
      <c r="G93" s="32">
        <f t="shared" si="9"/>
        <v>572</v>
      </c>
      <c r="H93" s="39">
        <f t="shared" si="10"/>
        <v>629.20000000000005</v>
      </c>
      <c r="I93" s="50">
        <f>I92</f>
        <v>8650</v>
      </c>
      <c r="J93" s="51">
        <f t="shared" si="11"/>
        <v>4947800</v>
      </c>
      <c r="K93" s="52">
        <f t="shared" si="12"/>
        <v>5343624</v>
      </c>
      <c r="L93" s="53">
        <f t="shared" si="13"/>
        <v>11000</v>
      </c>
      <c r="M93" s="52">
        <f t="shared" si="14"/>
        <v>1635920.0000000002</v>
      </c>
      <c r="N93" s="44" t="s">
        <v>31</v>
      </c>
    </row>
    <row r="94" spans="1:14" ht="16.5" x14ac:dyDescent="0.3">
      <c r="A94" s="31">
        <v>93</v>
      </c>
      <c r="B94" s="32">
        <v>1605</v>
      </c>
      <c r="C94" s="32">
        <v>16</v>
      </c>
      <c r="D94" s="32" t="s">
        <v>17</v>
      </c>
      <c r="E94" s="32">
        <v>370</v>
      </c>
      <c r="F94" s="32">
        <v>39</v>
      </c>
      <c r="G94" s="32">
        <f t="shared" si="9"/>
        <v>409</v>
      </c>
      <c r="H94" s="39">
        <f t="shared" si="10"/>
        <v>449.90000000000003</v>
      </c>
      <c r="I94" s="50">
        <f t="shared" ref="I94:I96" si="19">I93</f>
        <v>8650</v>
      </c>
      <c r="J94" s="51">
        <f t="shared" si="11"/>
        <v>3537850</v>
      </c>
      <c r="K94" s="52">
        <f t="shared" si="12"/>
        <v>3820878</v>
      </c>
      <c r="L94" s="53">
        <f t="shared" si="13"/>
        <v>8000</v>
      </c>
      <c r="M94" s="52">
        <f t="shared" si="14"/>
        <v>1169740</v>
      </c>
      <c r="N94" s="44" t="s">
        <v>31</v>
      </c>
    </row>
    <row r="95" spans="1:14" ht="16.5" x14ac:dyDescent="0.3">
      <c r="A95" s="31">
        <v>94</v>
      </c>
      <c r="B95" s="32">
        <v>1606</v>
      </c>
      <c r="C95" s="32">
        <v>16</v>
      </c>
      <c r="D95" s="32" t="s">
        <v>17</v>
      </c>
      <c r="E95" s="32">
        <v>365</v>
      </c>
      <c r="F95" s="32">
        <v>39</v>
      </c>
      <c r="G95" s="32">
        <f t="shared" si="9"/>
        <v>404</v>
      </c>
      <c r="H95" s="39">
        <f t="shared" si="10"/>
        <v>444.40000000000003</v>
      </c>
      <c r="I95" s="50">
        <f t="shared" si="19"/>
        <v>8650</v>
      </c>
      <c r="J95" s="51">
        <f t="shared" si="11"/>
        <v>3494600</v>
      </c>
      <c r="K95" s="52">
        <f t="shared" si="12"/>
        <v>3774168</v>
      </c>
      <c r="L95" s="53">
        <f t="shared" si="13"/>
        <v>8000</v>
      </c>
      <c r="M95" s="52">
        <f t="shared" si="14"/>
        <v>1155440</v>
      </c>
      <c r="N95" s="44" t="s">
        <v>31</v>
      </c>
    </row>
    <row r="96" spans="1:14" ht="16.5" x14ac:dyDescent="0.3">
      <c r="A96" s="31">
        <v>95</v>
      </c>
      <c r="B96" s="32">
        <v>1701</v>
      </c>
      <c r="C96" s="32">
        <v>17</v>
      </c>
      <c r="D96" s="32" t="s">
        <v>17</v>
      </c>
      <c r="E96" s="32">
        <v>383</v>
      </c>
      <c r="F96" s="32">
        <v>41</v>
      </c>
      <c r="G96" s="32">
        <f t="shared" si="9"/>
        <v>424</v>
      </c>
      <c r="H96" s="39">
        <f t="shared" si="10"/>
        <v>466.40000000000003</v>
      </c>
      <c r="I96" s="50">
        <f t="shared" si="19"/>
        <v>8650</v>
      </c>
      <c r="J96" s="51">
        <f t="shared" si="11"/>
        <v>3667600</v>
      </c>
      <c r="K96" s="52">
        <f t="shared" si="12"/>
        <v>3961008</v>
      </c>
      <c r="L96" s="53">
        <f t="shared" si="13"/>
        <v>8500</v>
      </c>
      <c r="M96" s="52">
        <f t="shared" si="14"/>
        <v>1212640</v>
      </c>
      <c r="N96" s="44" t="s">
        <v>31</v>
      </c>
    </row>
    <row r="97" spans="1:15" ht="16.5" x14ac:dyDescent="0.3">
      <c r="A97" s="31">
        <v>96</v>
      </c>
      <c r="B97" s="32">
        <v>1703</v>
      </c>
      <c r="C97" s="32">
        <v>17</v>
      </c>
      <c r="D97" s="32" t="s">
        <v>12</v>
      </c>
      <c r="E97" s="32">
        <v>527</v>
      </c>
      <c r="F97" s="32">
        <v>45</v>
      </c>
      <c r="G97" s="32">
        <f t="shared" si="9"/>
        <v>572</v>
      </c>
      <c r="H97" s="39">
        <f t="shared" si="10"/>
        <v>629.20000000000005</v>
      </c>
      <c r="I97" s="50">
        <f>I96</f>
        <v>8650</v>
      </c>
      <c r="J97" s="51">
        <f t="shared" si="11"/>
        <v>4947800</v>
      </c>
      <c r="K97" s="52">
        <f t="shared" si="12"/>
        <v>5343624</v>
      </c>
      <c r="L97" s="53">
        <f t="shared" si="13"/>
        <v>11000</v>
      </c>
      <c r="M97" s="52">
        <f t="shared" si="14"/>
        <v>1635920.0000000002</v>
      </c>
      <c r="N97" s="44" t="s">
        <v>31</v>
      </c>
    </row>
    <row r="98" spans="1:15" ht="16.5" x14ac:dyDescent="0.3">
      <c r="A98" s="31">
        <v>97</v>
      </c>
      <c r="B98" s="32">
        <v>1704</v>
      </c>
      <c r="C98" s="32">
        <v>17</v>
      </c>
      <c r="D98" s="32" t="s">
        <v>12</v>
      </c>
      <c r="E98" s="32">
        <v>527</v>
      </c>
      <c r="F98" s="32">
        <v>45</v>
      </c>
      <c r="G98" s="32">
        <f t="shared" si="9"/>
        <v>572</v>
      </c>
      <c r="H98" s="39">
        <f t="shared" si="10"/>
        <v>629.20000000000005</v>
      </c>
      <c r="I98" s="50">
        <f t="shared" ref="I98:I102" si="20">I97</f>
        <v>8650</v>
      </c>
      <c r="J98" s="51">
        <f t="shared" si="11"/>
        <v>4947800</v>
      </c>
      <c r="K98" s="52">
        <f t="shared" si="12"/>
        <v>5343624</v>
      </c>
      <c r="L98" s="53">
        <f t="shared" si="13"/>
        <v>11000</v>
      </c>
      <c r="M98" s="52">
        <f t="shared" si="14"/>
        <v>1635920.0000000002</v>
      </c>
      <c r="N98" s="44" t="s">
        <v>31</v>
      </c>
    </row>
    <row r="99" spans="1:15" ht="16.5" x14ac:dyDescent="0.3">
      <c r="A99" s="31">
        <v>98</v>
      </c>
      <c r="B99" s="32">
        <v>1705</v>
      </c>
      <c r="C99" s="32">
        <v>17</v>
      </c>
      <c r="D99" s="32" t="s">
        <v>17</v>
      </c>
      <c r="E99" s="32">
        <v>370</v>
      </c>
      <c r="F99" s="32">
        <v>39</v>
      </c>
      <c r="G99" s="32">
        <f t="shared" si="9"/>
        <v>409</v>
      </c>
      <c r="H99" s="39">
        <f t="shared" si="10"/>
        <v>449.90000000000003</v>
      </c>
      <c r="I99" s="50">
        <f t="shared" si="20"/>
        <v>8650</v>
      </c>
      <c r="J99" s="51">
        <f t="shared" si="11"/>
        <v>3537850</v>
      </c>
      <c r="K99" s="52">
        <f t="shared" si="12"/>
        <v>3820878</v>
      </c>
      <c r="L99" s="53">
        <f t="shared" si="13"/>
        <v>8000</v>
      </c>
      <c r="M99" s="52">
        <f t="shared" si="14"/>
        <v>1169740</v>
      </c>
      <c r="N99" s="44" t="s">
        <v>31</v>
      </c>
    </row>
    <row r="100" spans="1:15" ht="16.5" x14ac:dyDescent="0.3">
      <c r="A100" s="31">
        <v>99</v>
      </c>
      <c r="B100" s="32">
        <v>1706</v>
      </c>
      <c r="C100" s="32">
        <v>17</v>
      </c>
      <c r="D100" s="32" t="s">
        <v>17</v>
      </c>
      <c r="E100" s="32">
        <v>365</v>
      </c>
      <c r="F100" s="32">
        <v>39</v>
      </c>
      <c r="G100" s="32">
        <f t="shared" si="9"/>
        <v>404</v>
      </c>
      <c r="H100" s="39">
        <f t="shared" si="10"/>
        <v>444.40000000000003</v>
      </c>
      <c r="I100" s="50">
        <f t="shared" si="20"/>
        <v>8650</v>
      </c>
      <c r="J100" s="51">
        <f t="shared" si="11"/>
        <v>3494600</v>
      </c>
      <c r="K100" s="52">
        <f t="shared" si="12"/>
        <v>3774168</v>
      </c>
      <c r="L100" s="53">
        <f t="shared" si="13"/>
        <v>8000</v>
      </c>
      <c r="M100" s="52">
        <f t="shared" si="14"/>
        <v>1155440</v>
      </c>
      <c r="N100" s="44" t="s">
        <v>31</v>
      </c>
    </row>
    <row r="101" spans="1:15" ht="16.5" x14ac:dyDescent="0.3">
      <c r="A101" s="31">
        <v>100</v>
      </c>
      <c r="B101" s="32">
        <v>1801</v>
      </c>
      <c r="C101" s="32">
        <v>18</v>
      </c>
      <c r="D101" s="32" t="s">
        <v>17</v>
      </c>
      <c r="E101" s="32">
        <v>383</v>
      </c>
      <c r="F101" s="32">
        <v>41</v>
      </c>
      <c r="G101" s="32">
        <f t="shared" si="9"/>
        <v>424</v>
      </c>
      <c r="H101" s="39">
        <f t="shared" si="10"/>
        <v>466.40000000000003</v>
      </c>
      <c r="I101" s="50">
        <f t="shared" si="20"/>
        <v>8650</v>
      </c>
      <c r="J101" s="51">
        <f t="shared" si="11"/>
        <v>3667600</v>
      </c>
      <c r="K101" s="52">
        <f t="shared" si="12"/>
        <v>3961008</v>
      </c>
      <c r="L101" s="53">
        <f t="shared" si="13"/>
        <v>8500</v>
      </c>
      <c r="M101" s="52">
        <f t="shared" si="14"/>
        <v>1212640</v>
      </c>
      <c r="N101" s="44" t="s">
        <v>31</v>
      </c>
    </row>
    <row r="102" spans="1:15" ht="16.5" x14ac:dyDescent="0.3">
      <c r="A102" s="31">
        <v>101</v>
      </c>
      <c r="B102" s="32">
        <v>1802</v>
      </c>
      <c r="C102" s="32">
        <v>18</v>
      </c>
      <c r="D102" s="32" t="s">
        <v>17</v>
      </c>
      <c r="E102" s="32">
        <v>348</v>
      </c>
      <c r="F102" s="32">
        <v>43</v>
      </c>
      <c r="G102" s="32">
        <f t="shared" si="9"/>
        <v>391</v>
      </c>
      <c r="H102" s="39">
        <f t="shared" si="10"/>
        <v>430.1</v>
      </c>
      <c r="I102" s="50">
        <f t="shared" si="20"/>
        <v>8650</v>
      </c>
      <c r="J102" s="51">
        <f t="shared" si="11"/>
        <v>3382150</v>
      </c>
      <c r="K102" s="52">
        <f t="shared" si="12"/>
        <v>3652722</v>
      </c>
      <c r="L102" s="53">
        <f t="shared" si="13"/>
        <v>7500</v>
      </c>
      <c r="M102" s="52">
        <f t="shared" si="14"/>
        <v>1118260</v>
      </c>
      <c r="N102" s="44" t="s">
        <v>31</v>
      </c>
    </row>
    <row r="103" spans="1:15" ht="16.5" x14ac:dyDescent="0.3">
      <c r="A103" s="31">
        <v>102</v>
      </c>
      <c r="B103" s="32">
        <v>1803</v>
      </c>
      <c r="C103" s="32">
        <v>18</v>
      </c>
      <c r="D103" s="32" t="s">
        <v>12</v>
      </c>
      <c r="E103" s="32">
        <v>527</v>
      </c>
      <c r="F103" s="32">
        <v>45</v>
      </c>
      <c r="G103" s="32">
        <f t="shared" si="9"/>
        <v>572</v>
      </c>
      <c r="H103" s="39">
        <f t="shared" si="10"/>
        <v>629.20000000000005</v>
      </c>
      <c r="I103" s="50">
        <f>I102</f>
        <v>8650</v>
      </c>
      <c r="J103" s="51">
        <f t="shared" si="11"/>
        <v>4947800</v>
      </c>
      <c r="K103" s="52">
        <f t="shared" si="12"/>
        <v>5343624</v>
      </c>
      <c r="L103" s="53">
        <f t="shared" si="13"/>
        <v>11000</v>
      </c>
      <c r="M103" s="52">
        <f t="shared" si="14"/>
        <v>1635920.0000000002</v>
      </c>
      <c r="N103" s="44" t="s">
        <v>31</v>
      </c>
    </row>
    <row r="104" spans="1:15" ht="16.5" x14ac:dyDescent="0.3">
      <c r="A104" s="31">
        <v>103</v>
      </c>
      <c r="B104" s="32">
        <v>1804</v>
      </c>
      <c r="C104" s="32">
        <v>18</v>
      </c>
      <c r="D104" s="32" t="s">
        <v>12</v>
      </c>
      <c r="E104" s="32">
        <v>527</v>
      </c>
      <c r="F104" s="32">
        <v>45</v>
      </c>
      <c r="G104" s="32">
        <f t="shared" si="9"/>
        <v>572</v>
      </c>
      <c r="H104" s="39">
        <f t="shared" si="10"/>
        <v>629.20000000000005</v>
      </c>
      <c r="I104" s="50">
        <f t="shared" ref="I104:I108" si="21">I103</f>
        <v>8650</v>
      </c>
      <c r="J104" s="51">
        <f t="shared" si="11"/>
        <v>4947800</v>
      </c>
      <c r="K104" s="52">
        <f t="shared" si="12"/>
        <v>5343624</v>
      </c>
      <c r="L104" s="53">
        <f t="shared" si="13"/>
        <v>11000</v>
      </c>
      <c r="M104" s="52">
        <f t="shared" si="14"/>
        <v>1635920.0000000002</v>
      </c>
      <c r="N104" s="44" t="s">
        <v>31</v>
      </c>
    </row>
    <row r="105" spans="1:15" ht="16.5" x14ac:dyDescent="0.3">
      <c r="A105" s="31">
        <v>104</v>
      </c>
      <c r="B105" s="32">
        <v>1805</v>
      </c>
      <c r="C105" s="32">
        <v>18</v>
      </c>
      <c r="D105" s="32" t="s">
        <v>17</v>
      </c>
      <c r="E105" s="32">
        <v>370</v>
      </c>
      <c r="F105" s="32">
        <v>39</v>
      </c>
      <c r="G105" s="32">
        <f t="shared" si="9"/>
        <v>409</v>
      </c>
      <c r="H105" s="39">
        <f t="shared" si="10"/>
        <v>449.90000000000003</v>
      </c>
      <c r="I105" s="50">
        <f t="shared" si="21"/>
        <v>8650</v>
      </c>
      <c r="J105" s="51">
        <f t="shared" si="11"/>
        <v>3537850</v>
      </c>
      <c r="K105" s="52">
        <f t="shared" si="12"/>
        <v>3820878</v>
      </c>
      <c r="L105" s="53">
        <f t="shared" si="13"/>
        <v>8000</v>
      </c>
      <c r="M105" s="52">
        <f t="shared" si="14"/>
        <v>1169740</v>
      </c>
      <c r="N105" s="44" t="s">
        <v>31</v>
      </c>
    </row>
    <row r="106" spans="1:15" ht="16.5" x14ac:dyDescent="0.3">
      <c r="A106" s="31">
        <v>105</v>
      </c>
      <c r="B106" s="32">
        <v>1806</v>
      </c>
      <c r="C106" s="32">
        <v>18</v>
      </c>
      <c r="D106" s="32" t="s">
        <v>17</v>
      </c>
      <c r="E106" s="32">
        <v>365</v>
      </c>
      <c r="F106" s="32">
        <v>39</v>
      </c>
      <c r="G106" s="32">
        <f t="shared" si="9"/>
        <v>404</v>
      </c>
      <c r="H106" s="39">
        <f t="shared" si="10"/>
        <v>444.40000000000003</v>
      </c>
      <c r="I106" s="50">
        <f t="shared" si="21"/>
        <v>8650</v>
      </c>
      <c r="J106" s="51">
        <f t="shared" si="11"/>
        <v>3494600</v>
      </c>
      <c r="K106" s="52">
        <f t="shared" si="12"/>
        <v>3774168</v>
      </c>
      <c r="L106" s="53">
        <f t="shared" si="13"/>
        <v>8000</v>
      </c>
      <c r="M106" s="52">
        <f t="shared" si="14"/>
        <v>1155440</v>
      </c>
      <c r="N106" s="44" t="s">
        <v>31</v>
      </c>
    </row>
    <row r="107" spans="1:15" s="46" customFormat="1" ht="16.5" x14ac:dyDescent="0.3">
      <c r="A107" s="31">
        <v>106</v>
      </c>
      <c r="B107" s="42">
        <v>1901</v>
      </c>
      <c r="C107" s="42">
        <v>19</v>
      </c>
      <c r="D107" s="42" t="s">
        <v>17</v>
      </c>
      <c r="E107" s="42">
        <v>327</v>
      </c>
      <c r="F107" s="42">
        <v>54</v>
      </c>
      <c r="G107" s="42">
        <f t="shared" si="9"/>
        <v>381</v>
      </c>
      <c r="H107" s="43">
        <f t="shared" si="10"/>
        <v>419.1</v>
      </c>
      <c r="I107" s="50">
        <f t="shared" si="21"/>
        <v>8650</v>
      </c>
      <c r="J107" s="51">
        <f t="shared" si="11"/>
        <v>3295650</v>
      </c>
      <c r="K107" s="52">
        <f t="shared" si="12"/>
        <v>3559302</v>
      </c>
      <c r="L107" s="53">
        <f t="shared" si="13"/>
        <v>7500</v>
      </c>
      <c r="M107" s="52">
        <f t="shared" si="14"/>
        <v>1089660</v>
      </c>
      <c r="N107" s="44" t="s">
        <v>31</v>
      </c>
      <c r="O107" s="45"/>
    </row>
    <row r="108" spans="1:15" s="46" customFormat="1" ht="16.5" x14ac:dyDescent="0.3">
      <c r="A108" s="31">
        <v>107</v>
      </c>
      <c r="B108" s="42">
        <v>1902</v>
      </c>
      <c r="C108" s="42">
        <v>19</v>
      </c>
      <c r="D108" s="42" t="s">
        <v>17</v>
      </c>
      <c r="E108" s="42">
        <v>339</v>
      </c>
      <c r="F108" s="42">
        <v>49</v>
      </c>
      <c r="G108" s="42">
        <f t="shared" si="9"/>
        <v>388</v>
      </c>
      <c r="H108" s="43">
        <f t="shared" si="10"/>
        <v>426.8</v>
      </c>
      <c r="I108" s="50">
        <f t="shared" si="21"/>
        <v>8650</v>
      </c>
      <c r="J108" s="51">
        <f t="shared" si="11"/>
        <v>3356200</v>
      </c>
      <c r="K108" s="52">
        <f t="shared" si="12"/>
        <v>3624696</v>
      </c>
      <c r="L108" s="53">
        <f t="shared" si="13"/>
        <v>7500</v>
      </c>
      <c r="M108" s="52">
        <f t="shared" si="14"/>
        <v>1109680</v>
      </c>
      <c r="N108" s="44" t="s">
        <v>31</v>
      </c>
      <c r="O108" s="45"/>
    </row>
    <row r="109" spans="1:15" s="46" customFormat="1" ht="16.5" x14ac:dyDescent="0.3">
      <c r="A109" s="31">
        <v>108</v>
      </c>
      <c r="B109" s="42">
        <v>1903</v>
      </c>
      <c r="C109" s="42">
        <v>19</v>
      </c>
      <c r="D109" s="42" t="s">
        <v>12</v>
      </c>
      <c r="E109" s="42">
        <v>527</v>
      </c>
      <c r="F109" s="42">
        <v>45</v>
      </c>
      <c r="G109" s="42">
        <f t="shared" si="9"/>
        <v>572</v>
      </c>
      <c r="H109" s="43">
        <f t="shared" si="10"/>
        <v>629.20000000000005</v>
      </c>
      <c r="I109" s="50">
        <f>I108</f>
        <v>8650</v>
      </c>
      <c r="J109" s="51">
        <f t="shared" si="11"/>
        <v>4947800</v>
      </c>
      <c r="K109" s="52">
        <f t="shared" si="12"/>
        <v>5343624</v>
      </c>
      <c r="L109" s="53">
        <f t="shared" si="13"/>
        <v>11000</v>
      </c>
      <c r="M109" s="52">
        <f t="shared" si="14"/>
        <v>1635920.0000000002</v>
      </c>
      <c r="N109" s="44" t="s">
        <v>31</v>
      </c>
      <c r="O109" s="45"/>
    </row>
    <row r="110" spans="1:15" s="46" customFormat="1" ht="16.5" x14ac:dyDescent="0.3">
      <c r="A110" s="31">
        <v>109</v>
      </c>
      <c r="B110" s="42">
        <v>1904</v>
      </c>
      <c r="C110" s="42">
        <v>19</v>
      </c>
      <c r="D110" s="42" t="s">
        <v>12</v>
      </c>
      <c r="E110" s="42">
        <v>527</v>
      </c>
      <c r="F110" s="42">
        <v>45</v>
      </c>
      <c r="G110" s="42">
        <f t="shared" si="9"/>
        <v>572</v>
      </c>
      <c r="H110" s="43">
        <f t="shared" si="10"/>
        <v>629.20000000000005</v>
      </c>
      <c r="I110" s="50">
        <f t="shared" ref="I110:I114" si="22">I109</f>
        <v>8650</v>
      </c>
      <c r="J110" s="51">
        <f t="shared" si="11"/>
        <v>4947800</v>
      </c>
      <c r="K110" s="52">
        <f t="shared" si="12"/>
        <v>5343624</v>
      </c>
      <c r="L110" s="53">
        <f t="shared" si="13"/>
        <v>11000</v>
      </c>
      <c r="M110" s="52">
        <f t="shared" si="14"/>
        <v>1635920.0000000002</v>
      </c>
      <c r="N110" s="44" t="s">
        <v>31</v>
      </c>
      <c r="O110" s="45"/>
    </row>
    <row r="111" spans="1:15" s="46" customFormat="1" ht="16.5" x14ac:dyDescent="0.3">
      <c r="A111" s="31">
        <v>110</v>
      </c>
      <c r="B111" s="42">
        <v>1905</v>
      </c>
      <c r="C111" s="42">
        <v>19</v>
      </c>
      <c r="D111" s="42" t="s">
        <v>17</v>
      </c>
      <c r="E111" s="42">
        <v>370</v>
      </c>
      <c r="F111" s="42">
        <v>39</v>
      </c>
      <c r="G111" s="42">
        <f t="shared" si="9"/>
        <v>409</v>
      </c>
      <c r="H111" s="43">
        <f t="shared" si="10"/>
        <v>449.90000000000003</v>
      </c>
      <c r="I111" s="50">
        <f t="shared" si="22"/>
        <v>8650</v>
      </c>
      <c r="J111" s="51">
        <f t="shared" si="11"/>
        <v>3537850</v>
      </c>
      <c r="K111" s="52">
        <f t="shared" si="12"/>
        <v>3820878</v>
      </c>
      <c r="L111" s="53">
        <f t="shared" si="13"/>
        <v>8000</v>
      </c>
      <c r="M111" s="52">
        <f t="shared" si="14"/>
        <v>1169740</v>
      </c>
      <c r="N111" s="44" t="s">
        <v>31</v>
      </c>
      <c r="O111" s="45"/>
    </row>
    <row r="112" spans="1:15" s="46" customFormat="1" ht="16.5" x14ac:dyDescent="0.3">
      <c r="A112" s="31">
        <v>111</v>
      </c>
      <c r="B112" s="42">
        <v>1906</v>
      </c>
      <c r="C112" s="42">
        <v>19</v>
      </c>
      <c r="D112" s="42" t="s">
        <v>17</v>
      </c>
      <c r="E112" s="42">
        <v>365</v>
      </c>
      <c r="F112" s="42">
        <v>39</v>
      </c>
      <c r="G112" s="42">
        <f t="shared" si="9"/>
        <v>404</v>
      </c>
      <c r="H112" s="43">
        <f t="shared" si="10"/>
        <v>444.40000000000003</v>
      </c>
      <c r="I112" s="50">
        <f t="shared" si="22"/>
        <v>8650</v>
      </c>
      <c r="J112" s="51">
        <f t="shared" si="11"/>
        <v>3494600</v>
      </c>
      <c r="K112" s="52">
        <f t="shared" si="12"/>
        <v>3774168</v>
      </c>
      <c r="L112" s="53">
        <f t="shared" si="13"/>
        <v>8000</v>
      </c>
      <c r="M112" s="52">
        <f t="shared" si="14"/>
        <v>1155440</v>
      </c>
      <c r="N112" s="44" t="s">
        <v>31</v>
      </c>
      <c r="O112" s="45"/>
    </row>
    <row r="113" spans="1:15" s="46" customFormat="1" ht="16.5" x14ac:dyDescent="0.3">
      <c r="A113" s="31">
        <v>112</v>
      </c>
      <c r="B113" s="42">
        <v>2001</v>
      </c>
      <c r="C113" s="42">
        <v>20</v>
      </c>
      <c r="D113" s="42" t="s">
        <v>17</v>
      </c>
      <c r="E113" s="42">
        <v>327</v>
      </c>
      <c r="F113" s="42">
        <v>54</v>
      </c>
      <c r="G113" s="42">
        <f t="shared" si="9"/>
        <v>381</v>
      </c>
      <c r="H113" s="43">
        <f t="shared" si="10"/>
        <v>419.1</v>
      </c>
      <c r="I113" s="50">
        <f>I112</f>
        <v>8650</v>
      </c>
      <c r="J113" s="51">
        <f t="shared" si="11"/>
        <v>3295650</v>
      </c>
      <c r="K113" s="52">
        <f t="shared" si="12"/>
        <v>3559302</v>
      </c>
      <c r="L113" s="53">
        <f t="shared" si="13"/>
        <v>7500</v>
      </c>
      <c r="M113" s="52">
        <f t="shared" si="14"/>
        <v>1089660</v>
      </c>
      <c r="N113" s="44" t="s">
        <v>31</v>
      </c>
      <c r="O113" s="45"/>
    </row>
    <row r="114" spans="1:15" s="46" customFormat="1" ht="16.5" x14ac:dyDescent="0.3">
      <c r="A114" s="31">
        <v>113</v>
      </c>
      <c r="B114" s="42">
        <v>2002</v>
      </c>
      <c r="C114" s="42">
        <v>20</v>
      </c>
      <c r="D114" s="42" t="s">
        <v>17</v>
      </c>
      <c r="E114" s="42">
        <v>339</v>
      </c>
      <c r="F114" s="42">
        <v>49</v>
      </c>
      <c r="G114" s="42">
        <f t="shared" si="9"/>
        <v>388</v>
      </c>
      <c r="H114" s="43">
        <f t="shared" si="10"/>
        <v>426.8</v>
      </c>
      <c r="I114" s="50">
        <f t="shared" si="22"/>
        <v>8650</v>
      </c>
      <c r="J114" s="51">
        <f t="shared" si="11"/>
        <v>3356200</v>
      </c>
      <c r="K114" s="52">
        <f t="shared" si="12"/>
        <v>3624696</v>
      </c>
      <c r="L114" s="53">
        <f t="shared" si="13"/>
        <v>7500</v>
      </c>
      <c r="M114" s="52">
        <f t="shared" si="14"/>
        <v>1109680</v>
      </c>
      <c r="N114" s="44" t="s">
        <v>31</v>
      </c>
      <c r="O114" s="45"/>
    </row>
    <row r="115" spans="1:15" s="46" customFormat="1" ht="16.5" x14ac:dyDescent="0.3">
      <c r="A115" s="31">
        <v>114</v>
      </c>
      <c r="B115" s="42">
        <v>2003</v>
      </c>
      <c r="C115" s="42">
        <v>20</v>
      </c>
      <c r="D115" s="42" t="s">
        <v>12</v>
      </c>
      <c r="E115" s="42">
        <v>527</v>
      </c>
      <c r="F115" s="42">
        <v>45</v>
      </c>
      <c r="G115" s="42">
        <f t="shared" si="9"/>
        <v>572</v>
      </c>
      <c r="H115" s="43">
        <f t="shared" si="10"/>
        <v>629.20000000000005</v>
      </c>
      <c r="I115" s="50">
        <f>I114</f>
        <v>8650</v>
      </c>
      <c r="J115" s="51">
        <f t="shared" si="11"/>
        <v>4947800</v>
      </c>
      <c r="K115" s="52">
        <f t="shared" si="12"/>
        <v>5343624</v>
      </c>
      <c r="L115" s="53">
        <f t="shared" si="13"/>
        <v>11000</v>
      </c>
      <c r="M115" s="52">
        <f t="shared" si="14"/>
        <v>1635920.0000000002</v>
      </c>
      <c r="N115" s="44" t="s">
        <v>31</v>
      </c>
      <c r="O115" s="45"/>
    </row>
    <row r="116" spans="1:15" s="46" customFormat="1" ht="16.5" x14ac:dyDescent="0.3">
      <c r="A116" s="31">
        <v>115</v>
      </c>
      <c r="B116" s="42">
        <v>2004</v>
      </c>
      <c r="C116" s="42">
        <v>20</v>
      </c>
      <c r="D116" s="42" t="s">
        <v>12</v>
      </c>
      <c r="E116" s="42">
        <v>527</v>
      </c>
      <c r="F116" s="42">
        <v>45</v>
      </c>
      <c r="G116" s="42">
        <f t="shared" si="9"/>
        <v>572</v>
      </c>
      <c r="H116" s="43">
        <f t="shared" si="10"/>
        <v>629.20000000000005</v>
      </c>
      <c r="I116" s="50">
        <f t="shared" ref="I116:I120" si="23">I115</f>
        <v>8650</v>
      </c>
      <c r="J116" s="51">
        <f t="shared" si="11"/>
        <v>4947800</v>
      </c>
      <c r="K116" s="52">
        <f t="shared" si="12"/>
        <v>5343624</v>
      </c>
      <c r="L116" s="53">
        <f t="shared" si="13"/>
        <v>11000</v>
      </c>
      <c r="M116" s="52">
        <f t="shared" si="14"/>
        <v>1635920.0000000002</v>
      </c>
      <c r="N116" s="44" t="s">
        <v>31</v>
      </c>
      <c r="O116" s="45"/>
    </row>
    <row r="117" spans="1:15" s="46" customFormat="1" ht="16.5" x14ac:dyDescent="0.3">
      <c r="A117" s="31">
        <v>116</v>
      </c>
      <c r="B117" s="42">
        <v>2005</v>
      </c>
      <c r="C117" s="42">
        <v>20</v>
      </c>
      <c r="D117" s="42" t="s">
        <v>17</v>
      </c>
      <c r="E117" s="42">
        <v>370</v>
      </c>
      <c r="F117" s="42">
        <v>39</v>
      </c>
      <c r="G117" s="42">
        <f t="shared" si="9"/>
        <v>409</v>
      </c>
      <c r="H117" s="43">
        <f t="shared" si="10"/>
        <v>449.90000000000003</v>
      </c>
      <c r="I117" s="50">
        <f t="shared" si="23"/>
        <v>8650</v>
      </c>
      <c r="J117" s="51">
        <f t="shared" si="11"/>
        <v>3537850</v>
      </c>
      <c r="K117" s="52">
        <f t="shared" si="12"/>
        <v>3820878</v>
      </c>
      <c r="L117" s="53">
        <f t="shared" si="13"/>
        <v>8000</v>
      </c>
      <c r="M117" s="52">
        <f t="shared" si="14"/>
        <v>1169740</v>
      </c>
      <c r="N117" s="44" t="s">
        <v>31</v>
      </c>
      <c r="O117" s="45"/>
    </row>
    <row r="118" spans="1:15" s="46" customFormat="1" ht="16.5" x14ac:dyDescent="0.3">
      <c r="A118" s="31">
        <v>117</v>
      </c>
      <c r="B118" s="42">
        <v>2006</v>
      </c>
      <c r="C118" s="42">
        <v>20</v>
      </c>
      <c r="D118" s="42" t="s">
        <v>17</v>
      </c>
      <c r="E118" s="42">
        <v>365</v>
      </c>
      <c r="F118" s="42">
        <v>39</v>
      </c>
      <c r="G118" s="42">
        <f t="shared" si="9"/>
        <v>404</v>
      </c>
      <c r="H118" s="43">
        <f t="shared" si="10"/>
        <v>444.40000000000003</v>
      </c>
      <c r="I118" s="50">
        <f t="shared" si="23"/>
        <v>8650</v>
      </c>
      <c r="J118" s="51">
        <f t="shared" si="11"/>
        <v>3494600</v>
      </c>
      <c r="K118" s="52">
        <f t="shared" si="12"/>
        <v>3774168</v>
      </c>
      <c r="L118" s="53">
        <f t="shared" si="13"/>
        <v>8000</v>
      </c>
      <c r="M118" s="52">
        <f t="shared" si="14"/>
        <v>1155440</v>
      </c>
      <c r="N118" s="44" t="s">
        <v>31</v>
      </c>
      <c r="O118" s="45"/>
    </row>
    <row r="119" spans="1:15" s="46" customFormat="1" ht="16.5" x14ac:dyDescent="0.3">
      <c r="A119" s="31">
        <v>118</v>
      </c>
      <c r="B119" s="42">
        <v>2101</v>
      </c>
      <c r="C119" s="42">
        <v>21</v>
      </c>
      <c r="D119" s="42" t="s">
        <v>17</v>
      </c>
      <c r="E119" s="42">
        <v>327</v>
      </c>
      <c r="F119" s="42">
        <v>54</v>
      </c>
      <c r="G119" s="42">
        <f t="shared" si="9"/>
        <v>381</v>
      </c>
      <c r="H119" s="43">
        <f t="shared" si="10"/>
        <v>419.1</v>
      </c>
      <c r="I119" s="50">
        <f>I118+50</f>
        <v>8700</v>
      </c>
      <c r="J119" s="51">
        <f t="shared" si="11"/>
        <v>3314700</v>
      </c>
      <c r="K119" s="52">
        <f t="shared" si="12"/>
        <v>3579876</v>
      </c>
      <c r="L119" s="53">
        <f t="shared" si="13"/>
        <v>7500</v>
      </c>
      <c r="M119" s="52">
        <f t="shared" si="14"/>
        <v>1089660</v>
      </c>
      <c r="N119" s="44" t="s">
        <v>31</v>
      </c>
      <c r="O119" s="45"/>
    </row>
    <row r="120" spans="1:15" s="46" customFormat="1" ht="16.5" x14ac:dyDescent="0.3">
      <c r="A120" s="31">
        <v>119</v>
      </c>
      <c r="B120" s="42">
        <v>2102</v>
      </c>
      <c r="C120" s="42">
        <v>21</v>
      </c>
      <c r="D120" s="42" t="s">
        <v>17</v>
      </c>
      <c r="E120" s="42">
        <v>339</v>
      </c>
      <c r="F120" s="42">
        <v>49</v>
      </c>
      <c r="G120" s="42">
        <f t="shared" si="9"/>
        <v>388</v>
      </c>
      <c r="H120" s="43">
        <f t="shared" si="10"/>
        <v>426.8</v>
      </c>
      <c r="I120" s="50">
        <f t="shared" si="23"/>
        <v>8700</v>
      </c>
      <c r="J120" s="51">
        <f t="shared" si="11"/>
        <v>3375600</v>
      </c>
      <c r="K120" s="52">
        <f t="shared" si="12"/>
        <v>3645648</v>
      </c>
      <c r="L120" s="53">
        <f t="shared" si="13"/>
        <v>7500</v>
      </c>
      <c r="M120" s="52">
        <f t="shared" si="14"/>
        <v>1109680</v>
      </c>
      <c r="N120" s="44" t="s">
        <v>31</v>
      </c>
      <c r="O120" s="45"/>
    </row>
    <row r="121" spans="1:15" s="46" customFormat="1" ht="16.5" x14ac:dyDescent="0.3">
      <c r="A121" s="31">
        <v>120</v>
      </c>
      <c r="B121" s="42">
        <v>2103</v>
      </c>
      <c r="C121" s="42">
        <v>21</v>
      </c>
      <c r="D121" s="42" t="s">
        <v>12</v>
      </c>
      <c r="E121" s="42">
        <v>527</v>
      </c>
      <c r="F121" s="42">
        <v>45</v>
      </c>
      <c r="G121" s="42">
        <f t="shared" si="9"/>
        <v>572</v>
      </c>
      <c r="H121" s="43">
        <f t="shared" si="10"/>
        <v>629.20000000000005</v>
      </c>
      <c r="I121" s="50">
        <f>I120</f>
        <v>8700</v>
      </c>
      <c r="J121" s="51">
        <f t="shared" si="11"/>
        <v>4976400</v>
      </c>
      <c r="K121" s="52">
        <f t="shared" si="12"/>
        <v>5374512</v>
      </c>
      <c r="L121" s="53">
        <f t="shared" si="13"/>
        <v>11000</v>
      </c>
      <c r="M121" s="52">
        <f t="shared" si="14"/>
        <v>1635920.0000000002</v>
      </c>
      <c r="N121" s="44" t="s">
        <v>31</v>
      </c>
      <c r="O121" s="45"/>
    </row>
    <row r="122" spans="1:15" s="46" customFormat="1" ht="16.5" x14ac:dyDescent="0.3">
      <c r="A122" s="31">
        <v>121</v>
      </c>
      <c r="B122" s="42">
        <v>2104</v>
      </c>
      <c r="C122" s="42">
        <v>21</v>
      </c>
      <c r="D122" s="42" t="s">
        <v>12</v>
      </c>
      <c r="E122" s="42">
        <v>527</v>
      </c>
      <c r="F122" s="42">
        <v>45</v>
      </c>
      <c r="G122" s="42">
        <f t="shared" si="9"/>
        <v>572</v>
      </c>
      <c r="H122" s="43">
        <f t="shared" si="10"/>
        <v>629.20000000000005</v>
      </c>
      <c r="I122" s="50">
        <f t="shared" ref="I122:I125" si="24">I121</f>
        <v>8700</v>
      </c>
      <c r="J122" s="51">
        <f t="shared" si="11"/>
        <v>4976400</v>
      </c>
      <c r="K122" s="52">
        <f t="shared" si="12"/>
        <v>5374512</v>
      </c>
      <c r="L122" s="53">
        <f t="shared" si="13"/>
        <v>11000</v>
      </c>
      <c r="M122" s="52">
        <f t="shared" si="14"/>
        <v>1635920.0000000002</v>
      </c>
      <c r="N122" s="44" t="s">
        <v>31</v>
      </c>
      <c r="O122" s="45"/>
    </row>
    <row r="123" spans="1:15" s="46" customFormat="1" ht="16.5" x14ac:dyDescent="0.3">
      <c r="A123" s="31">
        <v>122</v>
      </c>
      <c r="B123" s="42">
        <v>2105</v>
      </c>
      <c r="C123" s="42">
        <v>21</v>
      </c>
      <c r="D123" s="42" t="s">
        <v>17</v>
      </c>
      <c r="E123" s="42">
        <v>370</v>
      </c>
      <c r="F123" s="42">
        <v>39</v>
      </c>
      <c r="G123" s="42">
        <f t="shared" si="9"/>
        <v>409</v>
      </c>
      <c r="H123" s="43">
        <f t="shared" si="10"/>
        <v>449.90000000000003</v>
      </c>
      <c r="I123" s="50">
        <f t="shared" si="24"/>
        <v>8700</v>
      </c>
      <c r="J123" s="51">
        <f t="shared" si="11"/>
        <v>3558300</v>
      </c>
      <c r="K123" s="52">
        <f t="shared" si="12"/>
        <v>3842964</v>
      </c>
      <c r="L123" s="53">
        <f t="shared" si="13"/>
        <v>8000</v>
      </c>
      <c r="M123" s="52">
        <f t="shared" si="14"/>
        <v>1169740</v>
      </c>
      <c r="N123" s="44" t="s">
        <v>31</v>
      </c>
      <c r="O123" s="45"/>
    </row>
    <row r="124" spans="1:15" s="46" customFormat="1" ht="16.5" x14ac:dyDescent="0.3">
      <c r="A124" s="31">
        <v>123</v>
      </c>
      <c r="B124" s="42">
        <v>2106</v>
      </c>
      <c r="C124" s="42">
        <v>21</v>
      </c>
      <c r="D124" s="42" t="s">
        <v>17</v>
      </c>
      <c r="E124" s="42">
        <v>365</v>
      </c>
      <c r="F124" s="42">
        <v>39</v>
      </c>
      <c r="G124" s="42">
        <f t="shared" si="9"/>
        <v>404</v>
      </c>
      <c r="H124" s="43">
        <f t="shared" si="10"/>
        <v>444.40000000000003</v>
      </c>
      <c r="I124" s="50">
        <f t="shared" si="24"/>
        <v>8700</v>
      </c>
      <c r="J124" s="51">
        <f t="shared" si="11"/>
        <v>3514800</v>
      </c>
      <c r="K124" s="52">
        <f t="shared" si="12"/>
        <v>3795984</v>
      </c>
      <c r="L124" s="53">
        <f t="shared" si="13"/>
        <v>8000</v>
      </c>
      <c r="M124" s="52">
        <f t="shared" si="14"/>
        <v>1155440</v>
      </c>
      <c r="N124" s="44" t="s">
        <v>31</v>
      </c>
      <c r="O124" s="45"/>
    </row>
    <row r="125" spans="1:15" s="46" customFormat="1" ht="16.5" x14ac:dyDescent="0.3">
      <c r="A125" s="31">
        <v>124</v>
      </c>
      <c r="B125" s="42">
        <v>2201</v>
      </c>
      <c r="C125" s="42">
        <v>22</v>
      </c>
      <c r="D125" s="42" t="s">
        <v>17</v>
      </c>
      <c r="E125" s="42">
        <v>327</v>
      </c>
      <c r="F125" s="42">
        <v>54</v>
      </c>
      <c r="G125" s="42">
        <f t="shared" si="9"/>
        <v>381</v>
      </c>
      <c r="H125" s="43">
        <f t="shared" si="10"/>
        <v>419.1</v>
      </c>
      <c r="I125" s="50">
        <f t="shared" si="24"/>
        <v>8700</v>
      </c>
      <c r="J125" s="51">
        <f t="shared" si="11"/>
        <v>3314700</v>
      </c>
      <c r="K125" s="52">
        <f t="shared" si="12"/>
        <v>3579876</v>
      </c>
      <c r="L125" s="53">
        <f t="shared" si="13"/>
        <v>7500</v>
      </c>
      <c r="M125" s="52">
        <f t="shared" si="14"/>
        <v>1089660</v>
      </c>
      <c r="N125" s="44" t="s">
        <v>31</v>
      </c>
      <c r="O125" s="45"/>
    </row>
    <row r="126" spans="1:15" s="46" customFormat="1" ht="16.5" x14ac:dyDescent="0.3">
      <c r="A126" s="31">
        <v>125</v>
      </c>
      <c r="B126" s="42">
        <v>2202</v>
      </c>
      <c r="C126" s="42">
        <v>22</v>
      </c>
      <c r="D126" s="42" t="s">
        <v>17</v>
      </c>
      <c r="E126" s="42">
        <v>339</v>
      </c>
      <c r="F126" s="42">
        <v>49</v>
      </c>
      <c r="G126" s="42">
        <f t="shared" si="9"/>
        <v>388</v>
      </c>
      <c r="H126" s="43">
        <f t="shared" si="10"/>
        <v>426.8</v>
      </c>
      <c r="I126" s="50">
        <f>I125</f>
        <v>8700</v>
      </c>
      <c r="J126" s="51">
        <f t="shared" si="11"/>
        <v>3375600</v>
      </c>
      <c r="K126" s="52">
        <f t="shared" si="12"/>
        <v>3645648</v>
      </c>
      <c r="L126" s="53">
        <f t="shared" si="13"/>
        <v>7500</v>
      </c>
      <c r="M126" s="52">
        <f t="shared" si="14"/>
        <v>1109680</v>
      </c>
      <c r="N126" s="44" t="s">
        <v>31</v>
      </c>
      <c r="O126" s="45"/>
    </row>
    <row r="127" spans="1:15" s="46" customFormat="1" ht="16.5" x14ac:dyDescent="0.3">
      <c r="A127" s="31">
        <v>126</v>
      </c>
      <c r="B127" s="42">
        <v>2203</v>
      </c>
      <c r="C127" s="42">
        <v>22</v>
      </c>
      <c r="D127" s="42" t="s">
        <v>12</v>
      </c>
      <c r="E127" s="42">
        <v>527</v>
      </c>
      <c r="F127" s="42">
        <v>45</v>
      </c>
      <c r="G127" s="42">
        <f t="shared" si="9"/>
        <v>572</v>
      </c>
      <c r="H127" s="43">
        <f t="shared" si="10"/>
        <v>629.20000000000005</v>
      </c>
      <c r="I127" s="50">
        <f t="shared" ref="I127:I130" si="25">I126</f>
        <v>8700</v>
      </c>
      <c r="J127" s="51">
        <f t="shared" si="11"/>
        <v>4976400</v>
      </c>
      <c r="K127" s="52">
        <f t="shared" si="12"/>
        <v>5374512</v>
      </c>
      <c r="L127" s="53">
        <f t="shared" si="13"/>
        <v>11000</v>
      </c>
      <c r="M127" s="52">
        <f t="shared" si="14"/>
        <v>1635920.0000000002</v>
      </c>
      <c r="N127" s="44" t="s">
        <v>31</v>
      </c>
      <c r="O127" s="45"/>
    </row>
    <row r="128" spans="1:15" s="46" customFormat="1" ht="16.5" x14ac:dyDescent="0.3">
      <c r="A128" s="31">
        <v>127</v>
      </c>
      <c r="B128" s="42">
        <v>2204</v>
      </c>
      <c r="C128" s="42">
        <v>22</v>
      </c>
      <c r="D128" s="42" t="s">
        <v>12</v>
      </c>
      <c r="E128" s="42">
        <v>527</v>
      </c>
      <c r="F128" s="42">
        <v>45</v>
      </c>
      <c r="G128" s="42">
        <f t="shared" ref="G128:G141" si="26">E128+F128</f>
        <v>572</v>
      </c>
      <c r="H128" s="43">
        <f t="shared" ref="H128:H141" si="27">G128*1.1</f>
        <v>629.20000000000005</v>
      </c>
      <c r="I128" s="50">
        <f t="shared" si="25"/>
        <v>8700</v>
      </c>
      <c r="J128" s="51">
        <f t="shared" si="11"/>
        <v>4976400</v>
      </c>
      <c r="K128" s="52">
        <f t="shared" si="12"/>
        <v>5374512</v>
      </c>
      <c r="L128" s="53">
        <f t="shared" si="13"/>
        <v>11000</v>
      </c>
      <c r="M128" s="52">
        <f t="shared" si="14"/>
        <v>1635920.0000000002</v>
      </c>
      <c r="N128" s="44" t="s">
        <v>31</v>
      </c>
      <c r="O128" s="45"/>
    </row>
    <row r="129" spans="1:15" s="46" customFormat="1" ht="16.5" x14ac:dyDescent="0.3">
      <c r="A129" s="31">
        <v>128</v>
      </c>
      <c r="B129" s="42">
        <v>2205</v>
      </c>
      <c r="C129" s="42">
        <v>22</v>
      </c>
      <c r="D129" s="42" t="s">
        <v>17</v>
      </c>
      <c r="E129" s="42">
        <v>370</v>
      </c>
      <c r="F129" s="42">
        <v>39</v>
      </c>
      <c r="G129" s="42">
        <f t="shared" si="26"/>
        <v>409</v>
      </c>
      <c r="H129" s="43">
        <f t="shared" si="27"/>
        <v>449.90000000000003</v>
      </c>
      <c r="I129" s="50">
        <f t="shared" si="25"/>
        <v>8700</v>
      </c>
      <c r="J129" s="51">
        <f t="shared" si="11"/>
        <v>3558300</v>
      </c>
      <c r="K129" s="52">
        <f t="shared" si="12"/>
        <v>3842964</v>
      </c>
      <c r="L129" s="53">
        <f t="shared" si="13"/>
        <v>8000</v>
      </c>
      <c r="M129" s="52">
        <f t="shared" si="14"/>
        <v>1169740</v>
      </c>
      <c r="N129" s="44" t="s">
        <v>31</v>
      </c>
      <c r="O129" s="45"/>
    </row>
    <row r="130" spans="1:15" s="46" customFormat="1" ht="16.5" x14ac:dyDescent="0.3">
      <c r="A130" s="31">
        <v>129</v>
      </c>
      <c r="B130" s="42">
        <v>2206</v>
      </c>
      <c r="C130" s="42">
        <v>22</v>
      </c>
      <c r="D130" s="42" t="s">
        <v>17</v>
      </c>
      <c r="E130" s="42">
        <v>365</v>
      </c>
      <c r="F130" s="42">
        <v>39</v>
      </c>
      <c r="G130" s="42">
        <f t="shared" si="26"/>
        <v>404</v>
      </c>
      <c r="H130" s="43">
        <f t="shared" si="27"/>
        <v>444.40000000000003</v>
      </c>
      <c r="I130" s="50">
        <f t="shared" si="25"/>
        <v>8700</v>
      </c>
      <c r="J130" s="51">
        <f t="shared" si="11"/>
        <v>3514800</v>
      </c>
      <c r="K130" s="52">
        <f t="shared" si="12"/>
        <v>3795984</v>
      </c>
      <c r="L130" s="53">
        <f t="shared" si="13"/>
        <v>8000</v>
      </c>
      <c r="M130" s="52">
        <f t="shared" si="14"/>
        <v>1155440</v>
      </c>
      <c r="N130" s="44" t="s">
        <v>31</v>
      </c>
      <c r="O130" s="45"/>
    </row>
    <row r="131" spans="1:15" s="46" customFormat="1" ht="16.5" x14ac:dyDescent="0.3">
      <c r="A131" s="31">
        <v>130</v>
      </c>
      <c r="B131" s="42">
        <v>2301</v>
      </c>
      <c r="C131" s="42">
        <v>23</v>
      </c>
      <c r="D131" s="42" t="s">
        <v>17</v>
      </c>
      <c r="E131" s="42">
        <v>327</v>
      </c>
      <c r="F131" s="42">
        <v>54</v>
      </c>
      <c r="G131" s="42">
        <f t="shared" ref="G131:G135" si="28">E131+F131</f>
        <v>381</v>
      </c>
      <c r="H131" s="43">
        <f t="shared" si="27"/>
        <v>419.1</v>
      </c>
      <c r="I131" s="50">
        <f>I130</f>
        <v>8700</v>
      </c>
      <c r="J131" s="51">
        <f t="shared" ref="J131:J141" si="29">G131*I131</f>
        <v>3314700</v>
      </c>
      <c r="K131" s="52">
        <f t="shared" ref="K131:K141" si="30">ROUND(J131*1.08,0)</f>
        <v>3579876</v>
      </c>
      <c r="L131" s="53">
        <f t="shared" ref="L131:L141" si="31">MROUND((K131*0.025/12),500)</f>
        <v>7500</v>
      </c>
      <c r="M131" s="52">
        <f t="shared" ref="M131:M141" si="32">H131*2600</f>
        <v>1089660</v>
      </c>
      <c r="N131" s="44" t="s">
        <v>31</v>
      </c>
      <c r="O131" s="45"/>
    </row>
    <row r="132" spans="1:15" s="46" customFormat="1" ht="16.5" x14ac:dyDescent="0.3">
      <c r="A132" s="31">
        <v>131</v>
      </c>
      <c r="B132" s="42">
        <v>2303</v>
      </c>
      <c r="C132" s="42">
        <v>23</v>
      </c>
      <c r="D132" s="42" t="s">
        <v>12</v>
      </c>
      <c r="E132" s="42">
        <v>527</v>
      </c>
      <c r="F132" s="42">
        <v>45</v>
      </c>
      <c r="G132" s="42">
        <f t="shared" si="28"/>
        <v>572</v>
      </c>
      <c r="H132" s="43">
        <f t="shared" si="27"/>
        <v>629.20000000000005</v>
      </c>
      <c r="I132" s="50">
        <f>I131</f>
        <v>8700</v>
      </c>
      <c r="J132" s="51">
        <f t="shared" si="29"/>
        <v>4976400</v>
      </c>
      <c r="K132" s="52">
        <f t="shared" si="30"/>
        <v>5374512</v>
      </c>
      <c r="L132" s="53">
        <f t="shared" si="31"/>
        <v>11000</v>
      </c>
      <c r="M132" s="52">
        <f t="shared" si="32"/>
        <v>1635920.0000000002</v>
      </c>
      <c r="N132" s="44" t="s">
        <v>31</v>
      </c>
      <c r="O132" s="45"/>
    </row>
    <row r="133" spans="1:15" s="46" customFormat="1" ht="16.5" x14ac:dyDescent="0.3">
      <c r="A133" s="31">
        <v>132</v>
      </c>
      <c r="B133" s="42">
        <v>2304</v>
      </c>
      <c r="C133" s="42">
        <v>23</v>
      </c>
      <c r="D133" s="42" t="s">
        <v>12</v>
      </c>
      <c r="E133" s="42">
        <v>527</v>
      </c>
      <c r="F133" s="42">
        <v>45</v>
      </c>
      <c r="G133" s="42">
        <f t="shared" si="28"/>
        <v>572</v>
      </c>
      <c r="H133" s="43">
        <f t="shared" si="27"/>
        <v>629.20000000000005</v>
      </c>
      <c r="I133" s="50">
        <f>I132</f>
        <v>8700</v>
      </c>
      <c r="J133" s="51">
        <f t="shared" si="29"/>
        <v>4976400</v>
      </c>
      <c r="K133" s="52">
        <f t="shared" si="30"/>
        <v>5374512</v>
      </c>
      <c r="L133" s="53">
        <f t="shared" si="31"/>
        <v>11000</v>
      </c>
      <c r="M133" s="52">
        <f t="shared" si="32"/>
        <v>1635920.0000000002</v>
      </c>
      <c r="N133" s="44" t="s">
        <v>31</v>
      </c>
      <c r="O133" s="45"/>
    </row>
    <row r="134" spans="1:15" s="46" customFormat="1" ht="16.5" x14ac:dyDescent="0.3">
      <c r="A134" s="31">
        <v>133</v>
      </c>
      <c r="B134" s="42">
        <v>2305</v>
      </c>
      <c r="C134" s="42">
        <v>23</v>
      </c>
      <c r="D134" s="42" t="s">
        <v>17</v>
      </c>
      <c r="E134" s="42">
        <v>370</v>
      </c>
      <c r="F134" s="42">
        <v>39</v>
      </c>
      <c r="G134" s="42">
        <f t="shared" si="28"/>
        <v>409</v>
      </c>
      <c r="H134" s="43">
        <f t="shared" si="27"/>
        <v>449.90000000000003</v>
      </c>
      <c r="I134" s="50">
        <f>I133</f>
        <v>8700</v>
      </c>
      <c r="J134" s="51">
        <f t="shared" si="29"/>
        <v>3558300</v>
      </c>
      <c r="K134" s="52">
        <f t="shared" si="30"/>
        <v>3842964</v>
      </c>
      <c r="L134" s="53">
        <f t="shared" si="31"/>
        <v>8000</v>
      </c>
      <c r="M134" s="52">
        <f t="shared" si="32"/>
        <v>1169740</v>
      </c>
      <c r="N134" s="44" t="s">
        <v>31</v>
      </c>
      <c r="O134" s="45"/>
    </row>
    <row r="135" spans="1:15" s="46" customFormat="1" ht="16.5" x14ac:dyDescent="0.3">
      <c r="A135" s="31">
        <v>134</v>
      </c>
      <c r="B135" s="42">
        <v>2306</v>
      </c>
      <c r="C135" s="42">
        <v>23</v>
      </c>
      <c r="D135" s="42" t="s">
        <v>17</v>
      </c>
      <c r="E135" s="42">
        <v>365</v>
      </c>
      <c r="F135" s="42">
        <v>39</v>
      </c>
      <c r="G135" s="42">
        <f t="shared" si="28"/>
        <v>404</v>
      </c>
      <c r="H135" s="43">
        <f t="shared" si="27"/>
        <v>444.40000000000003</v>
      </c>
      <c r="I135" s="50">
        <f>I134</f>
        <v>8700</v>
      </c>
      <c r="J135" s="51">
        <f t="shared" si="29"/>
        <v>3514800</v>
      </c>
      <c r="K135" s="52">
        <f t="shared" si="30"/>
        <v>3795984</v>
      </c>
      <c r="L135" s="53">
        <f t="shared" si="31"/>
        <v>8000</v>
      </c>
      <c r="M135" s="52">
        <f t="shared" si="32"/>
        <v>1155440</v>
      </c>
      <c r="N135" s="44" t="s">
        <v>31</v>
      </c>
      <c r="O135" s="45"/>
    </row>
    <row r="136" spans="1:15" s="46" customFormat="1" ht="16.5" x14ac:dyDescent="0.3">
      <c r="A136" s="31">
        <v>135</v>
      </c>
      <c r="B136" s="42">
        <v>2401</v>
      </c>
      <c r="C136" s="42">
        <v>24</v>
      </c>
      <c r="D136" s="42" t="s">
        <v>17</v>
      </c>
      <c r="E136" s="42">
        <v>327</v>
      </c>
      <c r="F136" s="42">
        <v>54</v>
      </c>
      <c r="G136" s="42">
        <f t="shared" si="26"/>
        <v>381</v>
      </c>
      <c r="H136" s="43">
        <f t="shared" si="27"/>
        <v>419.1</v>
      </c>
      <c r="I136" s="50">
        <f>I135</f>
        <v>8700</v>
      </c>
      <c r="J136" s="51">
        <f t="shared" si="29"/>
        <v>3314700</v>
      </c>
      <c r="K136" s="52">
        <f t="shared" si="30"/>
        <v>3579876</v>
      </c>
      <c r="L136" s="53">
        <f t="shared" si="31"/>
        <v>7500</v>
      </c>
      <c r="M136" s="52">
        <f t="shared" si="32"/>
        <v>1089660</v>
      </c>
      <c r="N136" s="44" t="s">
        <v>31</v>
      </c>
      <c r="O136" s="45"/>
    </row>
    <row r="137" spans="1:15" s="46" customFormat="1" ht="16.5" x14ac:dyDescent="0.3">
      <c r="A137" s="31">
        <v>136</v>
      </c>
      <c r="B137" s="42">
        <v>2402</v>
      </c>
      <c r="C137" s="42">
        <v>24</v>
      </c>
      <c r="D137" s="42" t="s">
        <v>17</v>
      </c>
      <c r="E137" s="42">
        <v>339</v>
      </c>
      <c r="F137" s="42">
        <v>49</v>
      </c>
      <c r="G137" s="42">
        <f t="shared" si="26"/>
        <v>388</v>
      </c>
      <c r="H137" s="43">
        <f t="shared" si="27"/>
        <v>426.8</v>
      </c>
      <c r="I137" s="50">
        <f>I136</f>
        <v>8700</v>
      </c>
      <c r="J137" s="51">
        <f t="shared" si="29"/>
        <v>3375600</v>
      </c>
      <c r="K137" s="52">
        <f t="shared" si="30"/>
        <v>3645648</v>
      </c>
      <c r="L137" s="53">
        <f t="shared" si="31"/>
        <v>7500</v>
      </c>
      <c r="M137" s="52">
        <f t="shared" si="32"/>
        <v>1109680</v>
      </c>
      <c r="N137" s="44" t="s">
        <v>31</v>
      </c>
      <c r="O137" s="45"/>
    </row>
    <row r="138" spans="1:15" s="46" customFormat="1" ht="16.5" x14ac:dyDescent="0.3">
      <c r="A138" s="31">
        <v>137</v>
      </c>
      <c r="B138" s="42">
        <v>2403</v>
      </c>
      <c r="C138" s="42">
        <v>24</v>
      </c>
      <c r="D138" s="42" t="s">
        <v>12</v>
      </c>
      <c r="E138" s="42">
        <v>527</v>
      </c>
      <c r="F138" s="42">
        <v>45</v>
      </c>
      <c r="G138" s="42">
        <f t="shared" si="26"/>
        <v>572</v>
      </c>
      <c r="H138" s="43">
        <f t="shared" si="27"/>
        <v>629.20000000000005</v>
      </c>
      <c r="I138" s="50">
        <f>I137</f>
        <v>8700</v>
      </c>
      <c r="J138" s="51">
        <f t="shared" si="29"/>
        <v>4976400</v>
      </c>
      <c r="K138" s="52">
        <f t="shared" si="30"/>
        <v>5374512</v>
      </c>
      <c r="L138" s="53">
        <f t="shared" si="31"/>
        <v>11000</v>
      </c>
      <c r="M138" s="52">
        <f t="shared" si="32"/>
        <v>1635920.0000000002</v>
      </c>
      <c r="N138" s="44" t="s">
        <v>31</v>
      </c>
      <c r="O138" s="45"/>
    </row>
    <row r="139" spans="1:15" s="46" customFormat="1" ht="16.5" x14ac:dyDescent="0.3">
      <c r="A139" s="31">
        <v>138</v>
      </c>
      <c r="B139" s="42">
        <v>2404</v>
      </c>
      <c r="C139" s="42">
        <v>24</v>
      </c>
      <c r="D139" s="42" t="s">
        <v>12</v>
      </c>
      <c r="E139" s="42">
        <v>527</v>
      </c>
      <c r="F139" s="42">
        <v>45</v>
      </c>
      <c r="G139" s="42">
        <f t="shared" si="26"/>
        <v>572</v>
      </c>
      <c r="H139" s="43">
        <f t="shared" si="27"/>
        <v>629.20000000000005</v>
      </c>
      <c r="I139" s="50">
        <f>I138</f>
        <v>8700</v>
      </c>
      <c r="J139" s="51">
        <f t="shared" si="29"/>
        <v>4976400</v>
      </c>
      <c r="K139" s="52">
        <f t="shared" si="30"/>
        <v>5374512</v>
      </c>
      <c r="L139" s="53">
        <f t="shared" si="31"/>
        <v>11000</v>
      </c>
      <c r="M139" s="52">
        <f t="shared" si="32"/>
        <v>1635920.0000000002</v>
      </c>
      <c r="N139" s="44" t="s">
        <v>31</v>
      </c>
      <c r="O139" s="45"/>
    </row>
    <row r="140" spans="1:15" s="46" customFormat="1" ht="16.5" x14ac:dyDescent="0.3">
      <c r="A140" s="31">
        <v>139</v>
      </c>
      <c r="B140" s="42">
        <v>2405</v>
      </c>
      <c r="C140" s="42">
        <v>24</v>
      </c>
      <c r="D140" s="42" t="s">
        <v>17</v>
      </c>
      <c r="E140" s="42">
        <v>370</v>
      </c>
      <c r="F140" s="42">
        <v>39</v>
      </c>
      <c r="G140" s="42">
        <f t="shared" si="26"/>
        <v>409</v>
      </c>
      <c r="H140" s="43">
        <f t="shared" si="27"/>
        <v>449.90000000000003</v>
      </c>
      <c r="I140" s="50">
        <f t="shared" ref="I140:I141" si="33">I139</f>
        <v>8700</v>
      </c>
      <c r="J140" s="51">
        <f t="shared" si="29"/>
        <v>3558300</v>
      </c>
      <c r="K140" s="52">
        <f t="shared" si="30"/>
        <v>3842964</v>
      </c>
      <c r="L140" s="53">
        <f t="shared" si="31"/>
        <v>8000</v>
      </c>
      <c r="M140" s="52">
        <f t="shared" si="32"/>
        <v>1169740</v>
      </c>
      <c r="N140" s="44" t="s">
        <v>31</v>
      </c>
      <c r="O140" s="45"/>
    </row>
    <row r="141" spans="1:15" s="46" customFormat="1" ht="16.5" x14ac:dyDescent="0.3">
      <c r="A141" s="31">
        <v>140</v>
      </c>
      <c r="B141" s="42">
        <v>2406</v>
      </c>
      <c r="C141" s="42">
        <v>24</v>
      </c>
      <c r="D141" s="42" t="s">
        <v>17</v>
      </c>
      <c r="E141" s="42">
        <v>365</v>
      </c>
      <c r="F141" s="42">
        <v>39</v>
      </c>
      <c r="G141" s="42">
        <f t="shared" si="26"/>
        <v>404</v>
      </c>
      <c r="H141" s="43">
        <f t="shared" si="27"/>
        <v>444.40000000000003</v>
      </c>
      <c r="I141" s="50">
        <f t="shared" si="33"/>
        <v>8700</v>
      </c>
      <c r="J141" s="51">
        <f t="shared" si="29"/>
        <v>3514800</v>
      </c>
      <c r="K141" s="52">
        <f t="shared" si="30"/>
        <v>3795984</v>
      </c>
      <c r="L141" s="53">
        <f t="shared" si="31"/>
        <v>8000</v>
      </c>
      <c r="M141" s="52">
        <f t="shared" si="32"/>
        <v>1155440</v>
      </c>
      <c r="N141" s="44" t="s">
        <v>31</v>
      </c>
      <c r="O141" s="45"/>
    </row>
    <row r="142" spans="1:15" x14ac:dyDescent="0.25">
      <c r="A142" s="60" t="s">
        <v>3</v>
      </c>
      <c r="B142" s="60"/>
      <c r="C142" s="60"/>
      <c r="D142" s="60"/>
      <c r="E142" s="61">
        <f>SUM(E2:E141)</f>
        <v>58707</v>
      </c>
      <c r="F142" s="61">
        <f>SUM(F2:F141)</f>
        <v>5984</v>
      </c>
      <c r="G142" s="61">
        <f>SUM(G2:G141)</f>
        <v>64691</v>
      </c>
      <c r="H142" s="13">
        <f>SUM(H2:H141)</f>
        <v>71160.099999999977</v>
      </c>
      <c r="I142" s="54"/>
      <c r="J142" s="55">
        <f>SUM(J2:J141)</f>
        <v>532303000</v>
      </c>
      <c r="K142" s="55">
        <f>SUM(K2:K141)</f>
        <v>574887240</v>
      </c>
      <c r="L142" s="53"/>
      <c r="M142" s="55">
        <f>SUM(M2:M141)</f>
        <v>185016260</v>
      </c>
    </row>
    <row r="143" spans="1:15" x14ac:dyDescent="0.25">
      <c r="A143" s="33"/>
      <c r="B143" s="33"/>
      <c r="C143" s="33"/>
      <c r="D143" s="25"/>
      <c r="E143" s="11"/>
      <c r="F143" s="11"/>
      <c r="G143" s="11"/>
      <c r="H143" s="40"/>
      <c r="I143" s="57"/>
      <c r="J143" s="58"/>
      <c r="K143" s="58"/>
      <c r="L143" s="59"/>
      <c r="M143" s="58"/>
    </row>
  </sheetData>
  <mergeCells count="1">
    <mergeCell ref="A142:D14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E7662-58D5-42B1-89CA-EB3204A11333}">
  <sheetPr filterMode="1"/>
  <dimension ref="A1:O137"/>
  <sheetViews>
    <sheetView topLeftCell="A80" zoomScale="160" zoomScaleNormal="160" workbookViewId="0">
      <selection activeCell="D4" sqref="D4:D133"/>
    </sheetView>
  </sheetViews>
  <sheetFormatPr defaultRowHeight="15" x14ac:dyDescent="0.25"/>
  <cols>
    <col min="1" max="1" width="4.140625" style="34" customWidth="1"/>
    <col min="2" max="2" width="5" style="35" customWidth="1"/>
    <col min="3" max="3" width="4" style="35" customWidth="1"/>
    <col min="4" max="4" width="5.85546875" style="26" customWidth="1"/>
    <col min="5" max="5" width="6.28515625" style="27" customWidth="1"/>
    <col min="6" max="6" width="6.85546875" style="27" customWidth="1"/>
    <col min="7" max="7" width="6.7109375" style="27" customWidth="1"/>
    <col min="8" max="8" width="5.140625" customWidth="1"/>
    <col min="9" max="9" width="6.140625" style="56" customWidth="1"/>
    <col min="10" max="10" width="12.7109375" style="56" customWidth="1"/>
    <col min="11" max="11" width="11.85546875" style="56" customWidth="1"/>
    <col min="12" max="12" width="8.140625" style="56" customWidth="1"/>
    <col min="13" max="13" width="11.5703125" style="56" customWidth="1"/>
    <col min="14" max="14" width="10.42578125" style="56" bestFit="1" customWidth="1"/>
    <col min="15" max="15" width="10.28515625" style="1" bestFit="1" customWidth="1"/>
  </cols>
  <sheetData>
    <row r="1" spans="1:15" ht="60.75" customHeight="1" x14ac:dyDescent="0.25">
      <c r="A1" s="28" t="s">
        <v>1</v>
      </c>
      <c r="B1" s="29" t="s">
        <v>0</v>
      </c>
      <c r="C1" s="30" t="s">
        <v>2</v>
      </c>
      <c r="D1" s="30" t="s">
        <v>39</v>
      </c>
      <c r="E1" s="30" t="s">
        <v>27</v>
      </c>
      <c r="F1" s="30" t="s">
        <v>28</v>
      </c>
      <c r="G1" s="30" t="s">
        <v>29</v>
      </c>
      <c r="H1" s="38" t="s">
        <v>11</v>
      </c>
      <c r="I1" s="48" t="s">
        <v>38</v>
      </c>
      <c r="J1" s="49" t="s">
        <v>34</v>
      </c>
      <c r="K1" s="47" t="s">
        <v>35</v>
      </c>
      <c r="L1" s="47" t="s">
        <v>36</v>
      </c>
      <c r="M1" s="47" t="s">
        <v>37</v>
      </c>
      <c r="N1" s="47" t="s">
        <v>30</v>
      </c>
    </row>
    <row r="2" spans="1:15" ht="16.5" hidden="1" x14ac:dyDescent="0.3">
      <c r="A2" s="31">
        <v>1</v>
      </c>
      <c r="B2" s="32">
        <v>101</v>
      </c>
      <c r="C2" s="32">
        <v>1</v>
      </c>
      <c r="D2" s="32" t="s">
        <v>17</v>
      </c>
      <c r="E2" s="32">
        <v>383</v>
      </c>
      <c r="F2" s="32">
        <v>41</v>
      </c>
      <c r="G2" s="32">
        <f>E2+F2</f>
        <v>424</v>
      </c>
      <c r="H2" s="39">
        <f>G2*1.1</f>
        <v>466.40000000000003</v>
      </c>
      <c r="I2" s="50">
        <v>8500</v>
      </c>
      <c r="J2" s="51">
        <f>G2*I2</f>
        <v>3604000</v>
      </c>
      <c r="K2" s="52">
        <f>ROUND(J2*1.08,0)</f>
        <v>3892320</v>
      </c>
      <c r="L2" s="53">
        <f t="shared" ref="L2:L59" si="0">MROUND((K2*0.025/12),500)</f>
        <v>8000</v>
      </c>
      <c r="M2" s="52">
        <f>H2*2600</f>
        <v>1212640</v>
      </c>
      <c r="N2" s="44" t="s">
        <v>31</v>
      </c>
      <c r="O2" s="10"/>
    </row>
    <row r="3" spans="1:15" ht="16.5" hidden="1" x14ac:dyDescent="0.3">
      <c r="A3" s="31">
        <v>2</v>
      </c>
      <c r="B3" s="32">
        <v>102</v>
      </c>
      <c r="C3" s="32">
        <v>1</v>
      </c>
      <c r="D3" s="32" t="s">
        <v>17</v>
      </c>
      <c r="E3" s="32">
        <v>348</v>
      </c>
      <c r="F3" s="32">
        <v>43</v>
      </c>
      <c r="G3" s="32">
        <f t="shared" ref="G3:G60" si="1">E3+F3</f>
        <v>391</v>
      </c>
      <c r="H3" s="39">
        <f t="shared" ref="H3:H60" si="2">G3*1.1</f>
        <v>430.1</v>
      </c>
      <c r="I3" s="50">
        <f t="shared" ref="I3:I60" si="3">I2</f>
        <v>8500</v>
      </c>
      <c r="J3" s="51">
        <f t="shared" ref="J3:J60" si="4">G3*I3</f>
        <v>3323500</v>
      </c>
      <c r="K3" s="52">
        <f t="shared" ref="K3:K60" si="5">ROUND(J3*1.08,0)</f>
        <v>3589380</v>
      </c>
      <c r="L3" s="53">
        <f t="shared" si="0"/>
        <v>7500</v>
      </c>
      <c r="M3" s="52">
        <f t="shared" ref="M3:M60" si="6">H3*2600</f>
        <v>1118260</v>
      </c>
      <c r="N3" s="44" t="s">
        <v>31</v>
      </c>
    </row>
    <row r="4" spans="1:15" ht="16.5" x14ac:dyDescent="0.3">
      <c r="A4" s="31">
        <v>3</v>
      </c>
      <c r="B4" s="32">
        <v>103</v>
      </c>
      <c r="C4" s="32">
        <v>1</v>
      </c>
      <c r="D4" s="32" t="s">
        <v>12</v>
      </c>
      <c r="E4" s="32">
        <v>527</v>
      </c>
      <c r="F4" s="32">
        <v>45</v>
      </c>
      <c r="G4" s="32">
        <f t="shared" si="1"/>
        <v>572</v>
      </c>
      <c r="H4" s="39">
        <f t="shared" si="2"/>
        <v>629.20000000000005</v>
      </c>
      <c r="I4" s="50">
        <f t="shared" si="3"/>
        <v>8500</v>
      </c>
      <c r="J4" s="51">
        <f t="shared" si="4"/>
        <v>4862000</v>
      </c>
      <c r="K4" s="52">
        <f t="shared" si="5"/>
        <v>5250960</v>
      </c>
      <c r="L4" s="53">
        <f t="shared" si="0"/>
        <v>11000</v>
      </c>
      <c r="M4" s="52">
        <f t="shared" si="6"/>
        <v>1635920.0000000002</v>
      </c>
      <c r="N4" s="44" t="s">
        <v>31</v>
      </c>
    </row>
    <row r="5" spans="1:15" ht="16.5" x14ac:dyDescent="0.3">
      <c r="A5" s="31">
        <v>4</v>
      </c>
      <c r="B5" s="32">
        <v>104</v>
      </c>
      <c r="C5" s="32">
        <v>1</v>
      </c>
      <c r="D5" s="32" t="s">
        <v>12</v>
      </c>
      <c r="E5" s="32">
        <v>527</v>
      </c>
      <c r="F5" s="32">
        <v>45</v>
      </c>
      <c r="G5" s="32">
        <f t="shared" si="1"/>
        <v>572</v>
      </c>
      <c r="H5" s="39">
        <f t="shared" si="2"/>
        <v>629.20000000000005</v>
      </c>
      <c r="I5" s="50">
        <f t="shared" si="3"/>
        <v>8500</v>
      </c>
      <c r="J5" s="51">
        <f t="shared" si="4"/>
        <v>4862000</v>
      </c>
      <c r="K5" s="52">
        <f t="shared" si="5"/>
        <v>5250960</v>
      </c>
      <c r="L5" s="53">
        <f t="shared" si="0"/>
        <v>11000</v>
      </c>
      <c r="M5" s="52">
        <f t="shared" si="6"/>
        <v>1635920.0000000002</v>
      </c>
      <c r="N5" s="44" t="s">
        <v>31</v>
      </c>
    </row>
    <row r="6" spans="1:15" ht="16.5" hidden="1" x14ac:dyDescent="0.3">
      <c r="A6" s="31">
        <v>5</v>
      </c>
      <c r="B6" s="32">
        <v>105</v>
      </c>
      <c r="C6" s="32">
        <v>1</v>
      </c>
      <c r="D6" s="32" t="s">
        <v>17</v>
      </c>
      <c r="E6" s="32">
        <v>370</v>
      </c>
      <c r="F6" s="32">
        <v>39</v>
      </c>
      <c r="G6" s="32">
        <f t="shared" si="1"/>
        <v>409</v>
      </c>
      <c r="H6" s="39">
        <f t="shared" si="2"/>
        <v>449.90000000000003</v>
      </c>
      <c r="I6" s="50">
        <f t="shared" si="3"/>
        <v>8500</v>
      </c>
      <c r="J6" s="51">
        <f t="shared" si="4"/>
        <v>3476500</v>
      </c>
      <c r="K6" s="52">
        <f t="shared" si="5"/>
        <v>3754620</v>
      </c>
      <c r="L6" s="53">
        <f t="shared" si="0"/>
        <v>8000</v>
      </c>
      <c r="M6" s="52">
        <f t="shared" si="6"/>
        <v>1169740</v>
      </c>
      <c r="N6" s="44" t="s">
        <v>31</v>
      </c>
    </row>
    <row r="7" spans="1:15" ht="16.5" hidden="1" x14ac:dyDescent="0.3">
      <c r="A7" s="31">
        <v>6</v>
      </c>
      <c r="B7" s="32">
        <v>106</v>
      </c>
      <c r="C7" s="32">
        <v>1</v>
      </c>
      <c r="D7" s="32" t="s">
        <v>17</v>
      </c>
      <c r="E7" s="32">
        <v>365</v>
      </c>
      <c r="F7" s="32">
        <v>39</v>
      </c>
      <c r="G7" s="32">
        <f t="shared" si="1"/>
        <v>404</v>
      </c>
      <c r="H7" s="39">
        <f t="shared" si="2"/>
        <v>444.40000000000003</v>
      </c>
      <c r="I7" s="50">
        <f t="shared" si="3"/>
        <v>8500</v>
      </c>
      <c r="J7" s="51">
        <f t="shared" si="4"/>
        <v>3434000</v>
      </c>
      <c r="K7" s="52">
        <f t="shared" si="5"/>
        <v>3708720</v>
      </c>
      <c r="L7" s="53">
        <f t="shared" si="0"/>
        <v>7500</v>
      </c>
      <c r="M7" s="52">
        <f t="shared" si="6"/>
        <v>1155440</v>
      </c>
      <c r="N7" s="44" t="s">
        <v>31</v>
      </c>
    </row>
    <row r="8" spans="1:15" ht="16.5" hidden="1" x14ac:dyDescent="0.3">
      <c r="A8" s="31">
        <v>7</v>
      </c>
      <c r="B8" s="32">
        <v>201</v>
      </c>
      <c r="C8" s="32">
        <v>2</v>
      </c>
      <c r="D8" s="32" t="s">
        <v>17</v>
      </c>
      <c r="E8" s="32">
        <v>383</v>
      </c>
      <c r="F8" s="32">
        <v>41</v>
      </c>
      <c r="G8" s="32">
        <f t="shared" si="1"/>
        <v>424</v>
      </c>
      <c r="H8" s="39">
        <f t="shared" si="2"/>
        <v>466.40000000000003</v>
      </c>
      <c r="I8" s="50">
        <f>I7</f>
        <v>8500</v>
      </c>
      <c r="J8" s="51">
        <f t="shared" si="4"/>
        <v>3604000</v>
      </c>
      <c r="K8" s="52">
        <f t="shared" si="5"/>
        <v>3892320</v>
      </c>
      <c r="L8" s="53">
        <f t="shared" si="0"/>
        <v>8000</v>
      </c>
      <c r="M8" s="52">
        <f t="shared" si="6"/>
        <v>1212640</v>
      </c>
      <c r="N8" s="44" t="s">
        <v>31</v>
      </c>
    </row>
    <row r="9" spans="1:15" ht="16.5" hidden="1" x14ac:dyDescent="0.3">
      <c r="A9" s="31">
        <v>8</v>
      </c>
      <c r="B9" s="32">
        <v>202</v>
      </c>
      <c r="C9" s="32">
        <v>2</v>
      </c>
      <c r="D9" s="32" t="s">
        <v>17</v>
      </c>
      <c r="E9" s="32">
        <v>348</v>
      </c>
      <c r="F9" s="32">
        <v>43</v>
      </c>
      <c r="G9" s="32">
        <f t="shared" si="1"/>
        <v>391</v>
      </c>
      <c r="H9" s="39">
        <f t="shared" si="2"/>
        <v>430.1</v>
      </c>
      <c r="I9" s="50">
        <f t="shared" si="3"/>
        <v>8500</v>
      </c>
      <c r="J9" s="51">
        <f t="shared" si="4"/>
        <v>3323500</v>
      </c>
      <c r="K9" s="52">
        <f t="shared" si="5"/>
        <v>3589380</v>
      </c>
      <c r="L9" s="53">
        <f t="shared" si="0"/>
        <v>7500</v>
      </c>
      <c r="M9" s="52">
        <f t="shared" si="6"/>
        <v>1118260</v>
      </c>
      <c r="N9" s="44" t="s">
        <v>31</v>
      </c>
    </row>
    <row r="10" spans="1:15" ht="16.5" x14ac:dyDescent="0.3">
      <c r="A10" s="31">
        <v>9</v>
      </c>
      <c r="B10" s="32">
        <v>203</v>
      </c>
      <c r="C10" s="32">
        <v>2</v>
      </c>
      <c r="D10" s="32" t="s">
        <v>12</v>
      </c>
      <c r="E10" s="32">
        <v>527</v>
      </c>
      <c r="F10" s="32">
        <v>45</v>
      </c>
      <c r="G10" s="32">
        <f t="shared" si="1"/>
        <v>572</v>
      </c>
      <c r="H10" s="39">
        <f t="shared" si="2"/>
        <v>629.20000000000005</v>
      </c>
      <c r="I10" s="50">
        <f t="shared" si="3"/>
        <v>8500</v>
      </c>
      <c r="J10" s="51">
        <f t="shared" si="4"/>
        <v>4862000</v>
      </c>
      <c r="K10" s="52">
        <f t="shared" si="5"/>
        <v>5250960</v>
      </c>
      <c r="L10" s="53">
        <f t="shared" si="0"/>
        <v>11000</v>
      </c>
      <c r="M10" s="52">
        <f t="shared" si="6"/>
        <v>1635920.0000000002</v>
      </c>
      <c r="N10" s="44" t="s">
        <v>31</v>
      </c>
    </row>
    <row r="11" spans="1:15" ht="16.5" x14ac:dyDescent="0.3">
      <c r="A11" s="31">
        <v>10</v>
      </c>
      <c r="B11" s="32">
        <v>204</v>
      </c>
      <c r="C11" s="32">
        <v>2</v>
      </c>
      <c r="D11" s="32" t="s">
        <v>12</v>
      </c>
      <c r="E11" s="32">
        <v>527</v>
      </c>
      <c r="F11" s="32">
        <v>45</v>
      </c>
      <c r="G11" s="32">
        <f t="shared" si="1"/>
        <v>572</v>
      </c>
      <c r="H11" s="39">
        <f t="shared" si="2"/>
        <v>629.20000000000005</v>
      </c>
      <c r="I11" s="50">
        <f t="shared" si="3"/>
        <v>8500</v>
      </c>
      <c r="J11" s="51">
        <f t="shared" si="4"/>
        <v>4862000</v>
      </c>
      <c r="K11" s="52">
        <f t="shared" si="5"/>
        <v>5250960</v>
      </c>
      <c r="L11" s="53">
        <f t="shared" si="0"/>
        <v>11000</v>
      </c>
      <c r="M11" s="52">
        <f t="shared" si="6"/>
        <v>1635920.0000000002</v>
      </c>
      <c r="N11" s="44" t="s">
        <v>31</v>
      </c>
    </row>
    <row r="12" spans="1:15" ht="16.5" hidden="1" x14ac:dyDescent="0.3">
      <c r="A12" s="31">
        <v>11</v>
      </c>
      <c r="B12" s="32">
        <v>205</v>
      </c>
      <c r="C12" s="32">
        <v>2</v>
      </c>
      <c r="D12" s="32" t="s">
        <v>17</v>
      </c>
      <c r="E12" s="32">
        <v>370</v>
      </c>
      <c r="F12" s="32">
        <v>39</v>
      </c>
      <c r="G12" s="32">
        <f t="shared" si="1"/>
        <v>409</v>
      </c>
      <c r="H12" s="39">
        <f t="shared" si="2"/>
        <v>449.90000000000003</v>
      </c>
      <c r="I12" s="50">
        <f t="shared" si="3"/>
        <v>8500</v>
      </c>
      <c r="J12" s="51">
        <f t="shared" si="4"/>
        <v>3476500</v>
      </c>
      <c r="K12" s="52">
        <f t="shared" si="5"/>
        <v>3754620</v>
      </c>
      <c r="L12" s="53">
        <f t="shared" si="0"/>
        <v>8000</v>
      </c>
      <c r="M12" s="52">
        <f t="shared" si="6"/>
        <v>1169740</v>
      </c>
      <c r="N12" s="44" t="s">
        <v>31</v>
      </c>
    </row>
    <row r="13" spans="1:15" ht="16.5" hidden="1" x14ac:dyDescent="0.3">
      <c r="A13" s="31">
        <v>12</v>
      </c>
      <c r="B13" s="32">
        <v>206</v>
      </c>
      <c r="C13" s="32">
        <v>2</v>
      </c>
      <c r="D13" s="32" t="s">
        <v>17</v>
      </c>
      <c r="E13" s="32">
        <v>365</v>
      </c>
      <c r="F13" s="32">
        <v>39</v>
      </c>
      <c r="G13" s="32">
        <f t="shared" si="1"/>
        <v>404</v>
      </c>
      <c r="H13" s="39">
        <f t="shared" si="2"/>
        <v>444.40000000000003</v>
      </c>
      <c r="I13" s="50">
        <f t="shared" si="3"/>
        <v>8500</v>
      </c>
      <c r="J13" s="51">
        <f t="shared" si="4"/>
        <v>3434000</v>
      </c>
      <c r="K13" s="52">
        <f t="shared" si="5"/>
        <v>3708720</v>
      </c>
      <c r="L13" s="53">
        <f t="shared" si="0"/>
        <v>7500</v>
      </c>
      <c r="M13" s="52">
        <f t="shared" si="6"/>
        <v>1155440</v>
      </c>
      <c r="N13" s="44" t="s">
        <v>31</v>
      </c>
    </row>
    <row r="14" spans="1:15" ht="16.5" hidden="1" x14ac:dyDescent="0.3">
      <c r="A14" s="31">
        <v>13</v>
      </c>
      <c r="B14" s="32">
        <v>301</v>
      </c>
      <c r="C14" s="32">
        <v>3</v>
      </c>
      <c r="D14" s="32" t="s">
        <v>17</v>
      </c>
      <c r="E14" s="32">
        <v>383</v>
      </c>
      <c r="F14" s="32">
        <v>41</v>
      </c>
      <c r="G14" s="32">
        <f t="shared" si="1"/>
        <v>424</v>
      </c>
      <c r="H14" s="39">
        <f t="shared" si="2"/>
        <v>466.40000000000003</v>
      </c>
      <c r="I14" s="50">
        <f>I13</f>
        <v>8500</v>
      </c>
      <c r="J14" s="51">
        <f t="shared" si="4"/>
        <v>3604000</v>
      </c>
      <c r="K14" s="52">
        <f t="shared" si="5"/>
        <v>3892320</v>
      </c>
      <c r="L14" s="53">
        <f t="shared" si="0"/>
        <v>8000</v>
      </c>
      <c r="M14" s="52">
        <f t="shared" si="6"/>
        <v>1212640</v>
      </c>
      <c r="N14" s="44" t="s">
        <v>31</v>
      </c>
    </row>
    <row r="15" spans="1:15" ht="16.5" hidden="1" x14ac:dyDescent="0.3">
      <c r="A15" s="31">
        <v>14</v>
      </c>
      <c r="B15" s="32">
        <v>302</v>
      </c>
      <c r="C15" s="32">
        <v>3</v>
      </c>
      <c r="D15" s="32" t="s">
        <v>17</v>
      </c>
      <c r="E15" s="32">
        <v>348</v>
      </c>
      <c r="F15" s="32">
        <v>43</v>
      </c>
      <c r="G15" s="32">
        <f t="shared" si="1"/>
        <v>391</v>
      </c>
      <c r="H15" s="39">
        <f t="shared" si="2"/>
        <v>430.1</v>
      </c>
      <c r="I15" s="50">
        <f t="shared" si="3"/>
        <v>8500</v>
      </c>
      <c r="J15" s="51">
        <f t="shared" si="4"/>
        <v>3323500</v>
      </c>
      <c r="K15" s="52">
        <f t="shared" si="5"/>
        <v>3589380</v>
      </c>
      <c r="L15" s="53">
        <f t="shared" si="0"/>
        <v>7500</v>
      </c>
      <c r="M15" s="52">
        <f t="shared" si="6"/>
        <v>1118260</v>
      </c>
      <c r="N15" s="44" t="s">
        <v>31</v>
      </c>
    </row>
    <row r="16" spans="1:15" ht="16.5" x14ac:dyDescent="0.3">
      <c r="A16" s="31">
        <v>15</v>
      </c>
      <c r="B16" s="32">
        <v>303</v>
      </c>
      <c r="C16" s="32">
        <v>3</v>
      </c>
      <c r="D16" s="32" t="s">
        <v>12</v>
      </c>
      <c r="E16" s="32">
        <v>527</v>
      </c>
      <c r="F16" s="32">
        <v>45</v>
      </c>
      <c r="G16" s="32">
        <f t="shared" si="1"/>
        <v>572</v>
      </c>
      <c r="H16" s="39">
        <f t="shared" si="2"/>
        <v>629.20000000000005</v>
      </c>
      <c r="I16" s="50">
        <f t="shared" si="3"/>
        <v>8500</v>
      </c>
      <c r="J16" s="51">
        <f t="shared" si="4"/>
        <v>4862000</v>
      </c>
      <c r="K16" s="52">
        <f t="shared" si="5"/>
        <v>5250960</v>
      </c>
      <c r="L16" s="53">
        <f t="shared" si="0"/>
        <v>11000</v>
      </c>
      <c r="M16" s="52">
        <f t="shared" si="6"/>
        <v>1635920.0000000002</v>
      </c>
      <c r="N16" s="44" t="s">
        <v>31</v>
      </c>
    </row>
    <row r="17" spans="1:15" ht="16.5" x14ac:dyDescent="0.3">
      <c r="A17" s="31">
        <v>16</v>
      </c>
      <c r="B17" s="32">
        <v>304</v>
      </c>
      <c r="C17" s="32">
        <v>3</v>
      </c>
      <c r="D17" s="32" t="s">
        <v>12</v>
      </c>
      <c r="E17" s="32">
        <v>527</v>
      </c>
      <c r="F17" s="32">
        <v>45</v>
      </c>
      <c r="G17" s="32">
        <f t="shared" si="1"/>
        <v>572</v>
      </c>
      <c r="H17" s="39">
        <f t="shared" si="2"/>
        <v>629.20000000000005</v>
      </c>
      <c r="I17" s="50">
        <f t="shared" si="3"/>
        <v>8500</v>
      </c>
      <c r="J17" s="51">
        <f t="shared" si="4"/>
        <v>4862000</v>
      </c>
      <c r="K17" s="52">
        <f t="shared" si="5"/>
        <v>5250960</v>
      </c>
      <c r="L17" s="53">
        <f t="shared" si="0"/>
        <v>11000</v>
      </c>
      <c r="M17" s="52">
        <f t="shared" si="6"/>
        <v>1635920.0000000002</v>
      </c>
      <c r="N17" s="44" t="s">
        <v>31</v>
      </c>
    </row>
    <row r="18" spans="1:15" ht="16.5" hidden="1" x14ac:dyDescent="0.3">
      <c r="A18" s="31">
        <v>17</v>
      </c>
      <c r="B18" s="32">
        <v>305</v>
      </c>
      <c r="C18" s="32">
        <v>3</v>
      </c>
      <c r="D18" s="32" t="s">
        <v>17</v>
      </c>
      <c r="E18" s="32">
        <v>370</v>
      </c>
      <c r="F18" s="32">
        <v>39</v>
      </c>
      <c r="G18" s="32">
        <f t="shared" si="1"/>
        <v>409</v>
      </c>
      <c r="H18" s="39">
        <f t="shared" si="2"/>
        <v>449.90000000000003</v>
      </c>
      <c r="I18" s="50">
        <f t="shared" si="3"/>
        <v>8500</v>
      </c>
      <c r="J18" s="51">
        <f t="shared" si="4"/>
        <v>3476500</v>
      </c>
      <c r="K18" s="52">
        <f t="shared" si="5"/>
        <v>3754620</v>
      </c>
      <c r="L18" s="53">
        <f t="shared" si="0"/>
        <v>8000</v>
      </c>
      <c r="M18" s="52">
        <f t="shared" si="6"/>
        <v>1169740</v>
      </c>
      <c r="N18" s="44" t="s">
        <v>31</v>
      </c>
    </row>
    <row r="19" spans="1:15" ht="16.5" hidden="1" x14ac:dyDescent="0.3">
      <c r="A19" s="31">
        <v>18</v>
      </c>
      <c r="B19" s="32">
        <v>306</v>
      </c>
      <c r="C19" s="32">
        <v>3</v>
      </c>
      <c r="D19" s="32" t="s">
        <v>17</v>
      </c>
      <c r="E19" s="32">
        <v>365</v>
      </c>
      <c r="F19" s="32">
        <v>39</v>
      </c>
      <c r="G19" s="32">
        <f t="shared" si="1"/>
        <v>404</v>
      </c>
      <c r="H19" s="39">
        <f t="shared" si="2"/>
        <v>444.40000000000003</v>
      </c>
      <c r="I19" s="50">
        <f t="shared" si="3"/>
        <v>8500</v>
      </c>
      <c r="J19" s="51">
        <f t="shared" si="4"/>
        <v>3434000</v>
      </c>
      <c r="K19" s="52">
        <f t="shared" si="5"/>
        <v>3708720</v>
      </c>
      <c r="L19" s="53">
        <f t="shared" si="0"/>
        <v>7500</v>
      </c>
      <c r="M19" s="52">
        <f t="shared" si="6"/>
        <v>1155440</v>
      </c>
      <c r="N19" s="44" t="s">
        <v>31</v>
      </c>
    </row>
    <row r="20" spans="1:15" ht="16.5" hidden="1" x14ac:dyDescent="0.3">
      <c r="A20" s="31">
        <v>19</v>
      </c>
      <c r="B20" s="32">
        <v>401</v>
      </c>
      <c r="C20" s="32">
        <v>4</v>
      </c>
      <c r="D20" s="32" t="s">
        <v>17</v>
      </c>
      <c r="E20" s="32">
        <v>383</v>
      </c>
      <c r="F20" s="32">
        <v>41</v>
      </c>
      <c r="G20" s="32">
        <f t="shared" si="1"/>
        <v>424</v>
      </c>
      <c r="H20" s="39">
        <f t="shared" si="2"/>
        <v>466.40000000000003</v>
      </c>
      <c r="I20" s="50">
        <f>I19</f>
        <v>8500</v>
      </c>
      <c r="J20" s="51">
        <f t="shared" si="4"/>
        <v>3604000</v>
      </c>
      <c r="K20" s="52">
        <f t="shared" si="5"/>
        <v>3892320</v>
      </c>
      <c r="L20" s="53">
        <f t="shared" si="0"/>
        <v>8000</v>
      </c>
      <c r="M20" s="52">
        <f t="shared" si="6"/>
        <v>1212640</v>
      </c>
      <c r="N20" s="44" t="s">
        <v>31</v>
      </c>
    </row>
    <row r="21" spans="1:15" ht="16.5" hidden="1" x14ac:dyDescent="0.3">
      <c r="A21" s="31">
        <v>20</v>
      </c>
      <c r="B21" s="32">
        <v>402</v>
      </c>
      <c r="C21" s="32">
        <v>4</v>
      </c>
      <c r="D21" s="32" t="s">
        <v>17</v>
      </c>
      <c r="E21" s="32">
        <v>348</v>
      </c>
      <c r="F21" s="32">
        <v>43</v>
      </c>
      <c r="G21" s="32">
        <f t="shared" si="1"/>
        <v>391</v>
      </c>
      <c r="H21" s="39">
        <f t="shared" si="2"/>
        <v>430.1</v>
      </c>
      <c r="I21" s="50">
        <f t="shared" si="3"/>
        <v>8500</v>
      </c>
      <c r="J21" s="51">
        <f t="shared" si="4"/>
        <v>3323500</v>
      </c>
      <c r="K21" s="52">
        <f t="shared" si="5"/>
        <v>3589380</v>
      </c>
      <c r="L21" s="53">
        <f t="shared" si="0"/>
        <v>7500</v>
      </c>
      <c r="M21" s="52">
        <f t="shared" si="6"/>
        <v>1118260</v>
      </c>
      <c r="N21" s="44" t="s">
        <v>31</v>
      </c>
    </row>
    <row r="22" spans="1:15" ht="16.5" x14ac:dyDescent="0.3">
      <c r="A22" s="31">
        <v>21</v>
      </c>
      <c r="B22" s="32">
        <v>403</v>
      </c>
      <c r="C22" s="32">
        <v>4</v>
      </c>
      <c r="D22" s="32" t="s">
        <v>12</v>
      </c>
      <c r="E22" s="32">
        <v>527</v>
      </c>
      <c r="F22" s="32">
        <v>45</v>
      </c>
      <c r="G22" s="32">
        <f t="shared" si="1"/>
        <v>572</v>
      </c>
      <c r="H22" s="39">
        <f t="shared" si="2"/>
        <v>629.20000000000005</v>
      </c>
      <c r="I22" s="50">
        <f t="shared" si="3"/>
        <v>8500</v>
      </c>
      <c r="J22" s="51">
        <f t="shared" si="4"/>
        <v>4862000</v>
      </c>
      <c r="K22" s="52">
        <f t="shared" si="5"/>
        <v>5250960</v>
      </c>
      <c r="L22" s="53">
        <f t="shared" si="0"/>
        <v>11000</v>
      </c>
      <c r="M22" s="52">
        <f t="shared" si="6"/>
        <v>1635920.0000000002</v>
      </c>
      <c r="N22" s="44" t="s">
        <v>31</v>
      </c>
    </row>
    <row r="23" spans="1:15" ht="16.5" x14ac:dyDescent="0.3">
      <c r="A23" s="31">
        <v>22</v>
      </c>
      <c r="B23" s="32">
        <v>404</v>
      </c>
      <c r="C23" s="32">
        <v>4</v>
      </c>
      <c r="D23" s="32" t="s">
        <v>12</v>
      </c>
      <c r="E23" s="32">
        <v>527</v>
      </c>
      <c r="F23" s="32">
        <v>45</v>
      </c>
      <c r="G23" s="32">
        <f t="shared" si="1"/>
        <v>572</v>
      </c>
      <c r="H23" s="39">
        <f t="shared" si="2"/>
        <v>629.20000000000005</v>
      </c>
      <c r="I23" s="50">
        <f t="shared" si="3"/>
        <v>8500</v>
      </c>
      <c r="J23" s="51">
        <f t="shared" si="4"/>
        <v>4862000</v>
      </c>
      <c r="K23" s="52">
        <f t="shared" si="5"/>
        <v>5250960</v>
      </c>
      <c r="L23" s="53">
        <f t="shared" si="0"/>
        <v>11000</v>
      </c>
      <c r="M23" s="52">
        <f t="shared" si="6"/>
        <v>1635920.0000000002</v>
      </c>
      <c r="N23" s="44" t="s">
        <v>31</v>
      </c>
    </row>
    <row r="24" spans="1:15" ht="16.5" hidden="1" x14ac:dyDescent="0.3">
      <c r="A24" s="31">
        <v>23</v>
      </c>
      <c r="B24" s="32">
        <v>405</v>
      </c>
      <c r="C24" s="32">
        <v>4</v>
      </c>
      <c r="D24" s="32" t="s">
        <v>17</v>
      </c>
      <c r="E24" s="32">
        <v>370</v>
      </c>
      <c r="F24" s="32">
        <v>39</v>
      </c>
      <c r="G24" s="32">
        <f t="shared" si="1"/>
        <v>409</v>
      </c>
      <c r="H24" s="39">
        <f t="shared" si="2"/>
        <v>449.90000000000003</v>
      </c>
      <c r="I24" s="50">
        <f t="shared" si="3"/>
        <v>8500</v>
      </c>
      <c r="J24" s="51">
        <f t="shared" si="4"/>
        <v>3476500</v>
      </c>
      <c r="K24" s="52">
        <f t="shared" si="5"/>
        <v>3754620</v>
      </c>
      <c r="L24" s="53">
        <f t="shared" si="0"/>
        <v>8000</v>
      </c>
      <c r="M24" s="52">
        <f t="shared" si="6"/>
        <v>1169740</v>
      </c>
      <c r="N24" s="44" t="s">
        <v>31</v>
      </c>
      <c r="O24" s="10" t="e">
        <f>K24/#REF!</f>
        <v>#REF!</v>
      </c>
    </row>
    <row r="25" spans="1:15" ht="16.5" hidden="1" x14ac:dyDescent="0.3">
      <c r="A25" s="31">
        <v>24</v>
      </c>
      <c r="B25" s="32">
        <v>406</v>
      </c>
      <c r="C25" s="32">
        <v>4</v>
      </c>
      <c r="D25" s="32" t="s">
        <v>17</v>
      </c>
      <c r="E25" s="32">
        <v>365</v>
      </c>
      <c r="F25" s="32">
        <v>39</v>
      </c>
      <c r="G25" s="32">
        <f t="shared" si="1"/>
        <v>404</v>
      </c>
      <c r="H25" s="39">
        <f t="shared" si="2"/>
        <v>444.40000000000003</v>
      </c>
      <c r="I25" s="50">
        <f t="shared" si="3"/>
        <v>8500</v>
      </c>
      <c r="J25" s="51">
        <f t="shared" si="4"/>
        <v>3434000</v>
      </c>
      <c r="K25" s="52">
        <f t="shared" si="5"/>
        <v>3708720</v>
      </c>
      <c r="L25" s="53">
        <f t="shared" si="0"/>
        <v>7500</v>
      </c>
      <c r="M25" s="52">
        <f t="shared" si="6"/>
        <v>1155440</v>
      </c>
      <c r="N25" s="44" t="s">
        <v>31</v>
      </c>
    </row>
    <row r="26" spans="1:15" ht="16.5" hidden="1" x14ac:dyDescent="0.3">
      <c r="A26" s="31">
        <v>25</v>
      </c>
      <c r="B26" s="32">
        <v>501</v>
      </c>
      <c r="C26" s="32">
        <v>5</v>
      </c>
      <c r="D26" s="32" t="s">
        <v>17</v>
      </c>
      <c r="E26" s="32">
        <v>383</v>
      </c>
      <c r="F26" s="32">
        <v>41</v>
      </c>
      <c r="G26" s="32">
        <f t="shared" si="1"/>
        <v>424</v>
      </c>
      <c r="H26" s="39">
        <f t="shared" si="2"/>
        <v>466.40000000000003</v>
      </c>
      <c r="I26" s="50">
        <f t="shared" si="3"/>
        <v>8500</v>
      </c>
      <c r="J26" s="51">
        <f t="shared" si="4"/>
        <v>3604000</v>
      </c>
      <c r="K26" s="52">
        <f t="shared" si="5"/>
        <v>3892320</v>
      </c>
      <c r="L26" s="53">
        <f t="shared" si="0"/>
        <v>8000</v>
      </c>
      <c r="M26" s="52">
        <f t="shared" si="6"/>
        <v>1212640</v>
      </c>
      <c r="N26" s="44" t="s">
        <v>31</v>
      </c>
    </row>
    <row r="27" spans="1:15" ht="16.5" hidden="1" x14ac:dyDescent="0.3">
      <c r="A27" s="31">
        <v>26</v>
      </c>
      <c r="B27" s="32">
        <v>502</v>
      </c>
      <c r="C27" s="32">
        <v>5</v>
      </c>
      <c r="D27" s="32" t="s">
        <v>17</v>
      </c>
      <c r="E27" s="32">
        <v>348</v>
      </c>
      <c r="F27" s="32">
        <v>43</v>
      </c>
      <c r="G27" s="32">
        <f t="shared" si="1"/>
        <v>391</v>
      </c>
      <c r="H27" s="39">
        <f t="shared" si="2"/>
        <v>430.1</v>
      </c>
      <c r="I27" s="50">
        <f t="shared" si="3"/>
        <v>8500</v>
      </c>
      <c r="J27" s="51">
        <f t="shared" si="4"/>
        <v>3323500</v>
      </c>
      <c r="K27" s="52">
        <f t="shared" si="5"/>
        <v>3589380</v>
      </c>
      <c r="L27" s="53">
        <f t="shared" si="0"/>
        <v>7500</v>
      </c>
      <c r="M27" s="52">
        <f t="shared" si="6"/>
        <v>1118260</v>
      </c>
      <c r="N27" s="44" t="s">
        <v>31</v>
      </c>
    </row>
    <row r="28" spans="1:15" ht="16.5" x14ac:dyDescent="0.3">
      <c r="A28" s="31">
        <v>27</v>
      </c>
      <c r="B28" s="32">
        <v>503</v>
      </c>
      <c r="C28" s="32">
        <v>5</v>
      </c>
      <c r="D28" s="32" t="s">
        <v>12</v>
      </c>
      <c r="E28" s="32">
        <v>527</v>
      </c>
      <c r="F28" s="32">
        <v>45</v>
      </c>
      <c r="G28" s="32">
        <f t="shared" si="1"/>
        <v>572</v>
      </c>
      <c r="H28" s="39">
        <f t="shared" si="2"/>
        <v>629.20000000000005</v>
      </c>
      <c r="I28" s="50">
        <f t="shared" si="3"/>
        <v>8500</v>
      </c>
      <c r="J28" s="51">
        <f t="shared" si="4"/>
        <v>4862000</v>
      </c>
      <c r="K28" s="52">
        <f t="shared" si="5"/>
        <v>5250960</v>
      </c>
      <c r="L28" s="53">
        <f t="shared" si="0"/>
        <v>11000</v>
      </c>
      <c r="M28" s="52">
        <f t="shared" si="6"/>
        <v>1635920.0000000002</v>
      </c>
      <c r="N28" s="44" t="s">
        <v>31</v>
      </c>
    </row>
    <row r="29" spans="1:15" ht="16.5" x14ac:dyDescent="0.3">
      <c r="A29" s="31">
        <v>28</v>
      </c>
      <c r="B29" s="32">
        <v>504</v>
      </c>
      <c r="C29" s="32">
        <v>5</v>
      </c>
      <c r="D29" s="32" t="s">
        <v>12</v>
      </c>
      <c r="E29" s="32">
        <v>527</v>
      </c>
      <c r="F29" s="32">
        <v>45</v>
      </c>
      <c r="G29" s="32">
        <f t="shared" si="1"/>
        <v>572</v>
      </c>
      <c r="H29" s="39">
        <f t="shared" si="2"/>
        <v>629.20000000000005</v>
      </c>
      <c r="I29" s="50">
        <f t="shared" si="3"/>
        <v>8500</v>
      </c>
      <c r="J29" s="51">
        <f t="shared" si="4"/>
        <v>4862000</v>
      </c>
      <c r="K29" s="52">
        <f t="shared" si="5"/>
        <v>5250960</v>
      </c>
      <c r="L29" s="53">
        <f t="shared" si="0"/>
        <v>11000</v>
      </c>
      <c r="M29" s="52">
        <f t="shared" si="6"/>
        <v>1635920.0000000002</v>
      </c>
      <c r="N29" s="44" t="s">
        <v>31</v>
      </c>
    </row>
    <row r="30" spans="1:15" ht="16.5" hidden="1" x14ac:dyDescent="0.3">
      <c r="A30" s="31">
        <v>29</v>
      </c>
      <c r="B30" s="32">
        <v>505</v>
      </c>
      <c r="C30" s="32">
        <v>5</v>
      </c>
      <c r="D30" s="32" t="s">
        <v>17</v>
      </c>
      <c r="E30" s="32">
        <v>370</v>
      </c>
      <c r="F30" s="32">
        <v>39</v>
      </c>
      <c r="G30" s="32">
        <f t="shared" si="1"/>
        <v>409</v>
      </c>
      <c r="H30" s="39">
        <f t="shared" si="2"/>
        <v>449.90000000000003</v>
      </c>
      <c r="I30" s="50">
        <f t="shared" si="3"/>
        <v>8500</v>
      </c>
      <c r="J30" s="51">
        <f t="shared" si="4"/>
        <v>3476500</v>
      </c>
      <c r="K30" s="52">
        <f t="shared" si="5"/>
        <v>3754620</v>
      </c>
      <c r="L30" s="53">
        <f t="shared" si="0"/>
        <v>8000</v>
      </c>
      <c r="M30" s="52">
        <f t="shared" si="6"/>
        <v>1169740</v>
      </c>
      <c r="N30" s="44" t="s">
        <v>31</v>
      </c>
      <c r="O30" s="1">
        <f>20*5</f>
        <v>100</v>
      </c>
    </row>
    <row r="31" spans="1:15" ht="16.5" hidden="1" x14ac:dyDescent="0.3">
      <c r="A31" s="31">
        <v>30</v>
      </c>
      <c r="B31" s="32">
        <v>506</v>
      </c>
      <c r="C31" s="32">
        <v>5</v>
      </c>
      <c r="D31" s="32" t="s">
        <v>17</v>
      </c>
      <c r="E31" s="32">
        <v>365</v>
      </c>
      <c r="F31" s="32">
        <v>39</v>
      </c>
      <c r="G31" s="32">
        <f t="shared" si="1"/>
        <v>404</v>
      </c>
      <c r="H31" s="39">
        <f t="shared" si="2"/>
        <v>444.40000000000003</v>
      </c>
      <c r="I31" s="50">
        <f>I30</f>
        <v>8500</v>
      </c>
      <c r="J31" s="51">
        <f t="shared" si="4"/>
        <v>3434000</v>
      </c>
      <c r="K31" s="52">
        <f t="shared" si="5"/>
        <v>3708720</v>
      </c>
      <c r="L31" s="53">
        <f t="shared" si="0"/>
        <v>7500</v>
      </c>
      <c r="M31" s="52">
        <f t="shared" si="6"/>
        <v>1155440</v>
      </c>
      <c r="N31" s="44" t="s">
        <v>31</v>
      </c>
    </row>
    <row r="32" spans="1:15" ht="16.5" hidden="1" x14ac:dyDescent="0.3">
      <c r="A32" s="31">
        <v>31</v>
      </c>
      <c r="B32" s="32">
        <v>601</v>
      </c>
      <c r="C32" s="32">
        <v>6</v>
      </c>
      <c r="D32" s="32" t="s">
        <v>17</v>
      </c>
      <c r="E32" s="32">
        <v>383</v>
      </c>
      <c r="F32" s="32">
        <v>41</v>
      </c>
      <c r="G32" s="32">
        <f t="shared" si="1"/>
        <v>424</v>
      </c>
      <c r="H32" s="39">
        <f t="shared" si="2"/>
        <v>466.40000000000003</v>
      </c>
      <c r="I32" s="50">
        <f>I31+50</f>
        <v>8550</v>
      </c>
      <c r="J32" s="51">
        <f t="shared" si="4"/>
        <v>3625200</v>
      </c>
      <c r="K32" s="52">
        <f t="shared" si="5"/>
        <v>3915216</v>
      </c>
      <c r="L32" s="53">
        <f t="shared" si="0"/>
        <v>8000</v>
      </c>
      <c r="M32" s="52">
        <f t="shared" si="6"/>
        <v>1212640</v>
      </c>
      <c r="N32" s="44" t="s">
        <v>31</v>
      </c>
    </row>
    <row r="33" spans="1:14" ht="16.5" hidden="1" x14ac:dyDescent="0.3">
      <c r="A33" s="31">
        <v>32</v>
      </c>
      <c r="B33" s="32">
        <v>602</v>
      </c>
      <c r="C33" s="32">
        <v>6</v>
      </c>
      <c r="D33" s="32" t="s">
        <v>17</v>
      </c>
      <c r="E33" s="32">
        <v>348</v>
      </c>
      <c r="F33" s="32">
        <v>43</v>
      </c>
      <c r="G33" s="32">
        <f t="shared" si="1"/>
        <v>391</v>
      </c>
      <c r="H33" s="39">
        <f t="shared" si="2"/>
        <v>430.1</v>
      </c>
      <c r="I33" s="50">
        <f t="shared" si="3"/>
        <v>8550</v>
      </c>
      <c r="J33" s="51">
        <f t="shared" si="4"/>
        <v>3343050</v>
      </c>
      <c r="K33" s="52">
        <f t="shared" si="5"/>
        <v>3610494</v>
      </c>
      <c r="L33" s="53">
        <f t="shared" si="0"/>
        <v>7500</v>
      </c>
      <c r="M33" s="52">
        <f t="shared" si="6"/>
        <v>1118260</v>
      </c>
      <c r="N33" s="44" t="s">
        <v>31</v>
      </c>
    </row>
    <row r="34" spans="1:14" ht="16.5" x14ac:dyDescent="0.3">
      <c r="A34" s="31">
        <v>33</v>
      </c>
      <c r="B34" s="32">
        <v>603</v>
      </c>
      <c r="C34" s="32">
        <v>6</v>
      </c>
      <c r="D34" s="32" t="s">
        <v>12</v>
      </c>
      <c r="E34" s="32">
        <v>527</v>
      </c>
      <c r="F34" s="32">
        <v>45</v>
      </c>
      <c r="G34" s="32">
        <f t="shared" si="1"/>
        <v>572</v>
      </c>
      <c r="H34" s="39">
        <f t="shared" si="2"/>
        <v>629.20000000000005</v>
      </c>
      <c r="I34" s="50">
        <f t="shared" si="3"/>
        <v>8550</v>
      </c>
      <c r="J34" s="51">
        <f t="shared" si="4"/>
        <v>4890600</v>
      </c>
      <c r="K34" s="52">
        <f t="shared" si="5"/>
        <v>5281848</v>
      </c>
      <c r="L34" s="53">
        <f t="shared" si="0"/>
        <v>11000</v>
      </c>
      <c r="M34" s="52">
        <f t="shared" si="6"/>
        <v>1635920.0000000002</v>
      </c>
      <c r="N34" s="44" t="s">
        <v>31</v>
      </c>
    </row>
    <row r="35" spans="1:14" ht="16.5" x14ac:dyDescent="0.3">
      <c r="A35" s="31">
        <v>34</v>
      </c>
      <c r="B35" s="32">
        <v>604</v>
      </c>
      <c r="C35" s="32">
        <v>6</v>
      </c>
      <c r="D35" s="32" t="s">
        <v>12</v>
      </c>
      <c r="E35" s="32">
        <v>527</v>
      </c>
      <c r="F35" s="32">
        <v>45</v>
      </c>
      <c r="G35" s="32">
        <f t="shared" si="1"/>
        <v>572</v>
      </c>
      <c r="H35" s="39">
        <f t="shared" si="2"/>
        <v>629.20000000000005</v>
      </c>
      <c r="I35" s="50">
        <f t="shared" si="3"/>
        <v>8550</v>
      </c>
      <c r="J35" s="51">
        <f t="shared" si="4"/>
        <v>4890600</v>
      </c>
      <c r="K35" s="52">
        <f t="shared" si="5"/>
        <v>5281848</v>
      </c>
      <c r="L35" s="53">
        <f t="shared" si="0"/>
        <v>11000</v>
      </c>
      <c r="M35" s="52">
        <f t="shared" si="6"/>
        <v>1635920.0000000002</v>
      </c>
      <c r="N35" s="44" t="s">
        <v>31</v>
      </c>
    </row>
    <row r="36" spans="1:14" ht="16.5" hidden="1" x14ac:dyDescent="0.3">
      <c r="A36" s="31">
        <v>35</v>
      </c>
      <c r="B36" s="32">
        <v>605</v>
      </c>
      <c r="C36" s="32">
        <v>6</v>
      </c>
      <c r="D36" s="32" t="s">
        <v>17</v>
      </c>
      <c r="E36" s="32">
        <v>370</v>
      </c>
      <c r="F36" s="32">
        <v>39</v>
      </c>
      <c r="G36" s="32">
        <f t="shared" si="1"/>
        <v>409</v>
      </c>
      <c r="H36" s="39">
        <f t="shared" si="2"/>
        <v>449.90000000000003</v>
      </c>
      <c r="I36" s="50">
        <f t="shared" si="3"/>
        <v>8550</v>
      </c>
      <c r="J36" s="51">
        <f t="shared" si="4"/>
        <v>3496950</v>
      </c>
      <c r="K36" s="52">
        <f t="shared" si="5"/>
        <v>3776706</v>
      </c>
      <c r="L36" s="53">
        <f t="shared" si="0"/>
        <v>8000</v>
      </c>
      <c r="M36" s="52">
        <f t="shared" si="6"/>
        <v>1169740</v>
      </c>
      <c r="N36" s="44" t="s">
        <v>31</v>
      </c>
    </row>
    <row r="37" spans="1:14" ht="16.5" hidden="1" x14ac:dyDescent="0.3">
      <c r="A37" s="31">
        <v>36</v>
      </c>
      <c r="B37" s="32">
        <v>606</v>
      </c>
      <c r="C37" s="32">
        <v>6</v>
      </c>
      <c r="D37" s="32" t="s">
        <v>17</v>
      </c>
      <c r="E37" s="32">
        <v>365</v>
      </c>
      <c r="F37" s="32">
        <v>39</v>
      </c>
      <c r="G37" s="32">
        <f t="shared" si="1"/>
        <v>404</v>
      </c>
      <c r="H37" s="39">
        <f t="shared" si="2"/>
        <v>444.40000000000003</v>
      </c>
      <c r="I37" s="50">
        <f>I36</f>
        <v>8550</v>
      </c>
      <c r="J37" s="51">
        <f t="shared" si="4"/>
        <v>3454200</v>
      </c>
      <c r="K37" s="52">
        <f t="shared" si="5"/>
        <v>3730536</v>
      </c>
      <c r="L37" s="53">
        <f t="shared" si="0"/>
        <v>8000</v>
      </c>
      <c r="M37" s="52">
        <f t="shared" si="6"/>
        <v>1155440</v>
      </c>
      <c r="N37" s="44" t="s">
        <v>31</v>
      </c>
    </row>
    <row r="38" spans="1:14" ht="16.5" hidden="1" x14ac:dyDescent="0.3">
      <c r="A38" s="31">
        <v>37</v>
      </c>
      <c r="B38" s="32">
        <v>701</v>
      </c>
      <c r="C38" s="32">
        <v>7</v>
      </c>
      <c r="D38" s="32" t="s">
        <v>17</v>
      </c>
      <c r="E38" s="32">
        <v>383</v>
      </c>
      <c r="F38" s="32">
        <v>41</v>
      </c>
      <c r="G38" s="32">
        <f t="shared" si="1"/>
        <v>424</v>
      </c>
      <c r="H38" s="39">
        <f t="shared" si="2"/>
        <v>466.40000000000003</v>
      </c>
      <c r="I38" s="50">
        <f t="shared" si="3"/>
        <v>8550</v>
      </c>
      <c r="J38" s="51">
        <f t="shared" si="4"/>
        <v>3625200</v>
      </c>
      <c r="K38" s="52">
        <f t="shared" si="5"/>
        <v>3915216</v>
      </c>
      <c r="L38" s="53">
        <f t="shared" si="0"/>
        <v>8000</v>
      </c>
      <c r="M38" s="52">
        <f t="shared" si="6"/>
        <v>1212640</v>
      </c>
      <c r="N38" s="44" t="s">
        <v>31</v>
      </c>
    </row>
    <row r="39" spans="1:14" ht="16.5" x14ac:dyDescent="0.3">
      <c r="A39" s="31">
        <v>38</v>
      </c>
      <c r="B39" s="32">
        <v>703</v>
      </c>
      <c r="C39" s="32">
        <v>7</v>
      </c>
      <c r="D39" s="32" t="s">
        <v>12</v>
      </c>
      <c r="E39" s="32">
        <v>527</v>
      </c>
      <c r="F39" s="32">
        <v>45</v>
      </c>
      <c r="G39" s="32">
        <f t="shared" si="1"/>
        <v>572</v>
      </c>
      <c r="H39" s="39">
        <f t="shared" si="2"/>
        <v>629.20000000000005</v>
      </c>
      <c r="I39" s="50">
        <f>I38</f>
        <v>8550</v>
      </c>
      <c r="J39" s="51">
        <f t="shared" si="4"/>
        <v>4890600</v>
      </c>
      <c r="K39" s="52">
        <f t="shared" si="5"/>
        <v>5281848</v>
      </c>
      <c r="L39" s="53">
        <f t="shared" si="0"/>
        <v>11000</v>
      </c>
      <c r="M39" s="52">
        <f t="shared" si="6"/>
        <v>1635920.0000000002</v>
      </c>
      <c r="N39" s="44" t="s">
        <v>31</v>
      </c>
    </row>
    <row r="40" spans="1:14" ht="16.5" x14ac:dyDescent="0.3">
      <c r="A40" s="31">
        <v>39</v>
      </c>
      <c r="B40" s="32">
        <v>704</v>
      </c>
      <c r="C40" s="32">
        <v>7</v>
      </c>
      <c r="D40" s="32" t="s">
        <v>12</v>
      </c>
      <c r="E40" s="32">
        <v>527</v>
      </c>
      <c r="F40" s="32">
        <v>45</v>
      </c>
      <c r="G40" s="32">
        <f t="shared" si="1"/>
        <v>572</v>
      </c>
      <c r="H40" s="39">
        <f t="shared" si="2"/>
        <v>629.20000000000005</v>
      </c>
      <c r="I40" s="50">
        <f t="shared" si="3"/>
        <v>8550</v>
      </c>
      <c r="J40" s="51">
        <f t="shared" si="4"/>
        <v>4890600</v>
      </c>
      <c r="K40" s="52">
        <f t="shared" si="5"/>
        <v>5281848</v>
      </c>
      <c r="L40" s="53">
        <f t="shared" si="0"/>
        <v>11000</v>
      </c>
      <c r="M40" s="52">
        <f t="shared" si="6"/>
        <v>1635920.0000000002</v>
      </c>
      <c r="N40" s="44" t="s">
        <v>31</v>
      </c>
    </row>
    <row r="41" spans="1:14" ht="16.5" hidden="1" x14ac:dyDescent="0.3">
      <c r="A41" s="31">
        <v>40</v>
      </c>
      <c r="B41" s="32">
        <v>705</v>
      </c>
      <c r="C41" s="32">
        <v>7</v>
      </c>
      <c r="D41" s="32" t="s">
        <v>17</v>
      </c>
      <c r="E41" s="32">
        <v>370</v>
      </c>
      <c r="F41" s="32">
        <v>39</v>
      </c>
      <c r="G41" s="32">
        <f t="shared" si="1"/>
        <v>409</v>
      </c>
      <c r="H41" s="39">
        <f t="shared" si="2"/>
        <v>449.90000000000003</v>
      </c>
      <c r="I41" s="50">
        <f>I40</f>
        <v>8550</v>
      </c>
      <c r="J41" s="51">
        <f t="shared" si="4"/>
        <v>3496950</v>
      </c>
      <c r="K41" s="52">
        <f t="shared" si="5"/>
        <v>3776706</v>
      </c>
      <c r="L41" s="53">
        <f t="shared" si="0"/>
        <v>8000</v>
      </c>
      <c r="M41" s="52">
        <f t="shared" si="6"/>
        <v>1169740</v>
      </c>
      <c r="N41" s="44" t="s">
        <v>31</v>
      </c>
    </row>
    <row r="42" spans="1:14" ht="16.5" hidden="1" x14ac:dyDescent="0.3">
      <c r="A42" s="31">
        <v>41</v>
      </c>
      <c r="B42" s="32">
        <v>706</v>
      </c>
      <c r="C42" s="32">
        <v>7</v>
      </c>
      <c r="D42" s="32" t="s">
        <v>17</v>
      </c>
      <c r="E42" s="32">
        <v>365</v>
      </c>
      <c r="F42" s="32">
        <v>39</v>
      </c>
      <c r="G42" s="32">
        <f t="shared" si="1"/>
        <v>404</v>
      </c>
      <c r="H42" s="39">
        <f t="shared" si="2"/>
        <v>444.40000000000003</v>
      </c>
      <c r="I42" s="50">
        <f t="shared" si="3"/>
        <v>8550</v>
      </c>
      <c r="J42" s="51">
        <f t="shared" si="4"/>
        <v>3454200</v>
      </c>
      <c r="K42" s="52">
        <f t="shared" si="5"/>
        <v>3730536</v>
      </c>
      <c r="L42" s="53">
        <f t="shared" si="0"/>
        <v>8000</v>
      </c>
      <c r="M42" s="52">
        <f t="shared" si="6"/>
        <v>1155440</v>
      </c>
      <c r="N42" s="44" t="s">
        <v>31</v>
      </c>
    </row>
    <row r="43" spans="1:14" ht="16.5" hidden="1" x14ac:dyDescent="0.3">
      <c r="A43" s="31">
        <v>42</v>
      </c>
      <c r="B43" s="32">
        <v>801</v>
      </c>
      <c r="C43" s="32">
        <v>8</v>
      </c>
      <c r="D43" s="32" t="s">
        <v>17</v>
      </c>
      <c r="E43" s="32">
        <v>383</v>
      </c>
      <c r="F43" s="32">
        <v>41</v>
      </c>
      <c r="G43" s="32">
        <f t="shared" si="1"/>
        <v>424</v>
      </c>
      <c r="H43" s="39">
        <f t="shared" si="2"/>
        <v>466.40000000000003</v>
      </c>
      <c r="I43" s="50">
        <f t="shared" si="3"/>
        <v>8550</v>
      </c>
      <c r="J43" s="51">
        <f t="shared" si="4"/>
        <v>3625200</v>
      </c>
      <c r="K43" s="52">
        <f t="shared" si="5"/>
        <v>3915216</v>
      </c>
      <c r="L43" s="53">
        <f t="shared" si="0"/>
        <v>8000</v>
      </c>
      <c r="M43" s="52">
        <f t="shared" si="6"/>
        <v>1212640</v>
      </c>
      <c r="N43" s="44" t="s">
        <v>31</v>
      </c>
    </row>
    <row r="44" spans="1:14" ht="16.5" hidden="1" x14ac:dyDescent="0.3">
      <c r="A44" s="31">
        <v>43</v>
      </c>
      <c r="B44" s="32">
        <v>802</v>
      </c>
      <c r="C44" s="32">
        <v>8</v>
      </c>
      <c r="D44" s="32" t="s">
        <v>17</v>
      </c>
      <c r="E44" s="32">
        <v>348</v>
      </c>
      <c r="F44" s="32">
        <v>43</v>
      </c>
      <c r="G44" s="32">
        <f t="shared" si="1"/>
        <v>391</v>
      </c>
      <c r="H44" s="39">
        <f t="shared" si="2"/>
        <v>430.1</v>
      </c>
      <c r="I44" s="50">
        <f t="shared" si="3"/>
        <v>8550</v>
      </c>
      <c r="J44" s="51">
        <f t="shared" si="4"/>
        <v>3343050</v>
      </c>
      <c r="K44" s="52">
        <f t="shared" si="5"/>
        <v>3610494</v>
      </c>
      <c r="L44" s="53">
        <f t="shared" si="0"/>
        <v>7500</v>
      </c>
      <c r="M44" s="52">
        <f t="shared" si="6"/>
        <v>1118260</v>
      </c>
      <c r="N44" s="44" t="s">
        <v>31</v>
      </c>
    </row>
    <row r="45" spans="1:14" ht="16.5" x14ac:dyDescent="0.3">
      <c r="A45" s="31">
        <v>44</v>
      </c>
      <c r="B45" s="32">
        <v>803</v>
      </c>
      <c r="C45" s="32">
        <v>8</v>
      </c>
      <c r="D45" s="32" t="s">
        <v>12</v>
      </c>
      <c r="E45" s="32">
        <v>527</v>
      </c>
      <c r="F45" s="32">
        <v>45</v>
      </c>
      <c r="G45" s="32">
        <f t="shared" si="1"/>
        <v>572</v>
      </c>
      <c r="H45" s="39">
        <f t="shared" si="2"/>
        <v>629.20000000000005</v>
      </c>
      <c r="I45" s="50">
        <f t="shared" si="3"/>
        <v>8550</v>
      </c>
      <c r="J45" s="51">
        <f t="shared" si="4"/>
        <v>4890600</v>
      </c>
      <c r="K45" s="52">
        <f t="shared" si="5"/>
        <v>5281848</v>
      </c>
      <c r="L45" s="53">
        <f t="shared" si="0"/>
        <v>11000</v>
      </c>
      <c r="M45" s="52">
        <f t="shared" si="6"/>
        <v>1635920.0000000002</v>
      </c>
      <c r="N45" s="44" t="s">
        <v>31</v>
      </c>
    </row>
    <row r="46" spans="1:14" ht="16.5" x14ac:dyDescent="0.3">
      <c r="A46" s="31">
        <v>45</v>
      </c>
      <c r="B46" s="32">
        <v>804</v>
      </c>
      <c r="C46" s="32">
        <v>8</v>
      </c>
      <c r="D46" s="32" t="s">
        <v>12</v>
      </c>
      <c r="E46" s="32">
        <v>527</v>
      </c>
      <c r="F46" s="32">
        <v>45</v>
      </c>
      <c r="G46" s="32">
        <f t="shared" si="1"/>
        <v>572</v>
      </c>
      <c r="H46" s="39">
        <f t="shared" si="2"/>
        <v>629.20000000000005</v>
      </c>
      <c r="I46" s="50">
        <f t="shared" si="3"/>
        <v>8550</v>
      </c>
      <c r="J46" s="51">
        <f t="shared" si="4"/>
        <v>4890600</v>
      </c>
      <c r="K46" s="52">
        <f t="shared" si="5"/>
        <v>5281848</v>
      </c>
      <c r="L46" s="53">
        <f t="shared" si="0"/>
        <v>11000</v>
      </c>
      <c r="M46" s="52">
        <f t="shared" si="6"/>
        <v>1635920.0000000002</v>
      </c>
      <c r="N46" s="44" t="s">
        <v>31</v>
      </c>
    </row>
    <row r="47" spans="1:14" ht="16.5" hidden="1" x14ac:dyDescent="0.3">
      <c r="A47" s="31">
        <v>46</v>
      </c>
      <c r="B47" s="32">
        <v>805</v>
      </c>
      <c r="C47" s="32">
        <v>8</v>
      </c>
      <c r="D47" s="32" t="s">
        <v>17</v>
      </c>
      <c r="E47" s="32">
        <v>370</v>
      </c>
      <c r="F47" s="32">
        <v>39</v>
      </c>
      <c r="G47" s="32">
        <f t="shared" si="1"/>
        <v>409</v>
      </c>
      <c r="H47" s="39">
        <f t="shared" si="2"/>
        <v>449.90000000000003</v>
      </c>
      <c r="I47" s="50">
        <f>I46</f>
        <v>8550</v>
      </c>
      <c r="J47" s="51">
        <f t="shared" si="4"/>
        <v>3496950</v>
      </c>
      <c r="K47" s="52">
        <f t="shared" si="5"/>
        <v>3776706</v>
      </c>
      <c r="L47" s="53">
        <f t="shared" si="0"/>
        <v>8000</v>
      </c>
      <c r="M47" s="52">
        <f t="shared" si="6"/>
        <v>1169740</v>
      </c>
      <c r="N47" s="44" t="s">
        <v>31</v>
      </c>
    </row>
    <row r="48" spans="1:14" ht="16.5" hidden="1" x14ac:dyDescent="0.3">
      <c r="A48" s="31">
        <v>47</v>
      </c>
      <c r="B48" s="32">
        <v>806</v>
      </c>
      <c r="C48" s="32">
        <v>8</v>
      </c>
      <c r="D48" s="32" t="s">
        <v>17</v>
      </c>
      <c r="E48" s="32">
        <v>365</v>
      </c>
      <c r="F48" s="32">
        <v>39</v>
      </c>
      <c r="G48" s="32">
        <f t="shared" si="1"/>
        <v>404</v>
      </c>
      <c r="H48" s="39">
        <f t="shared" si="2"/>
        <v>444.40000000000003</v>
      </c>
      <c r="I48" s="50">
        <f t="shared" si="3"/>
        <v>8550</v>
      </c>
      <c r="J48" s="51">
        <f t="shared" si="4"/>
        <v>3454200</v>
      </c>
      <c r="K48" s="52">
        <f t="shared" si="5"/>
        <v>3730536</v>
      </c>
      <c r="L48" s="53">
        <f t="shared" si="0"/>
        <v>8000</v>
      </c>
      <c r="M48" s="52">
        <f t="shared" si="6"/>
        <v>1155440</v>
      </c>
      <c r="N48" s="44" t="s">
        <v>31</v>
      </c>
    </row>
    <row r="49" spans="1:14" ht="16.5" hidden="1" x14ac:dyDescent="0.3">
      <c r="A49" s="31">
        <v>48</v>
      </c>
      <c r="B49" s="32">
        <v>1001</v>
      </c>
      <c r="C49" s="32">
        <v>10</v>
      </c>
      <c r="D49" s="32" t="s">
        <v>17</v>
      </c>
      <c r="E49" s="32">
        <v>383</v>
      </c>
      <c r="F49" s="32">
        <v>41</v>
      </c>
      <c r="G49" s="32">
        <f t="shared" si="1"/>
        <v>424</v>
      </c>
      <c r="H49" s="39">
        <f t="shared" si="2"/>
        <v>466.40000000000003</v>
      </c>
      <c r="I49" s="50">
        <f>I48</f>
        <v>8550</v>
      </c>
      <c r="J49" s="51">
        <f t="shared" si="4"/>
        <v>3625200</v>
      </c>
      <c r="K49" s="52">
        <f t="shared" si="5"/>
        <v>3915216</v>
      </c>
      <c r="L49" s="53">
        <f t="shared" si="0"/>
        <v>8000</v>
      </c>
      <c r="M49" s="52">
        <f t="shared" si="6"/>
        <v>1212640</v>
      </c>
      <c r="N49" s="44" t="s">
        <v>31</v>
      </c>
    </row>
    <row r="50" spans="1:14" ht="16.5" hidden="1" x14ac:dyDescent="0.3">
      <c r="A50" s="31">
        <v>49</v>
      </c>
      <c r="B50" s="32">
        <v>1002</v>
      </c>
      <c r="C50" s="32">
        <v>10</v>
      </c>
      <c r="D50" s="32" t="s">
        <v>17</v>
      </c>
      <c r="E50" s="32">
        <v>348</v>
      </c>
      <c r="F50" s="32">
        <v>43</v>
      </c>
      <c r="G50" s="32">
        <f t="shared" si="1"/>
        <v>391</v>
      </c>
      <c r="H50" s="39">
        <f t="shared" si="2"/>
        <v>430.1</v>
      </c>
      <c r="I50" s="50">
        <f t="shared" si="3"/>
        <v>8550</v>
      </c>
      <c r="J50" s="51">
        <f t="shared" si="4"/>
        <v>3343050</v>
      </c>
      <c r="K50" s="52">
        <f t="shared" si="5"/>
        <v>3610494</v>
      </c>
      <c r="L50" s="53">
        <f t="shared" si="0"/>
        <v>7500</v>
      </c>
      <c r="M50" s="52">
        <f t="shared" si="6"/>
        <v>1118260</v>
      </c>
      <c r="N50" s="44" t="s">
        <v>31</v>
      </c>
    </row>
    <row r="51" spans="1:14" ht="16.5" x14ac:dyDescent="0.3">
      <c r="A51" s="31">
        <v>50</v>
      </c>
      <c r="B51" s="32">
        <v>1003</v>
      </c>
      <c r="C51" s="32">
        <v>10</v>
      </c>
      <c r="D51" s="32" t="s">
        <v>12</v>
      </c>
      <c r="E51" s="32">
        <v>527</v>
      </c>
      <c r="F51" s="32">
        <v>45</v>
      </c>
      <c r="G51" s="32">
        <f t="shared" si="1"/>
        <v>572</v>
      </c>
      <c r="H51" s="39">
        <f t="shared" si="2"/>
        <v>629.20000000000005</v>
      </c>
      <c r="I51" s="50">
        <f t="shared" si="3"/>
        <v>8550</v>
      </c>
      <c r="J51" s="51">
        <f t="shared" si="4"/>
        <v>4890600</v>
      </c>
      <c r="K51" s="52">
        <f t="shared" si="5"/>
        <v>5281848</v>
      </c>
      <c r="L51" s="53">
        <f t="shared" si="0"/>
        <v>11000</v>
      </c>
      <c r="M51" s="52">
        <f t="shared" si="6"/>
        <v>1635920.0000000002</v>
      </c>
      <c r="N51" s="44" t="s">
        <v>31</v>
      </c>
    </row>
    <row r="52" spans="1:14" ht="16.5" x14ac:dyDescent="0.3">
      <c r="A52" s="31">
        <v>51</v>
      </c>
      <c r="B52" s="32">
        <v>1004</v>
      </c>
      <c r="C52" s="32">
        <v>10</v>
      </c>
      <c r="D52" s="32" t="s">
        <v>12</v>
      </c>
      <c r="E52" s="32">
        <v>527</v>
      </c>
      <c r="F52" s="32">
        <v>45</v>
      </c>
      <c r="G52" s="32">
        <f t="shared" si="1"/>
        <v>572</v>
      </c>
      <c r="H52" s="39">
        <f t="shared" si="2"/>
        <v>629.20000000000005</v>
      </c>
      <c r="I52" s="50">
        <f t="shared" si="3"/>
        <v>8550</v>
      </c>
      <c r="J52" s="51">
        <f t="shared" si="4"/>
        <v>4890600</v>
      </c>
      <c r="K52" s="52">
        <f t="shared" si="5"/>
        <v>5281848</v>
      </c>
      <c r="L52" s="53">
        <f t="shared" si="0"/>
        <v>11000</v>
      </c>
      <c r="M52" s="52">
        <f t="shared" si="6"/>
        <v>1635920.0000000002</v>
      </c>
      <c r="N52" s="44" t="s">
        <v>31</v>
      </c>
    </row>
    <row r="53" spans="1:14" ht="16.5" hidden="1" x14ac:dyDescent="0.3">
      <c r="A53" s="31">
        <v>52</v>
      </c>
      <c r="B53" s="32">
        <v>1005</v>
      </c>
      <c r="C53" s="32">
        <v>10</v>
      </c>
      <c r="D53" s="32" t="s">
        <v>17</v>
      </c>
      <c r="E53" s="32">
        <v>370</v>
      </c>
      <c r="F53" s="32">
        <v>39</v>
      </c>
      <c r="G53" s="32">
        <f t="shared" si="1"/>
        <v>409</v>
      </c>
      <c r="H53" s="39">
        <f t="shared" si="2"/>
        <v>449.90000000000003</v>
      </c>
      <c r="I53" s="50">
        <f>I52</f>
        <v>8550</v>
      </c>
      <c r="J53" s="51">
        <f t="shared" si="4"/>
        <v>3496950</v>
      </c>
      <c r="K53" s="52">
        <f t="shared" si="5"/>
        <v>3776706</v>
      </c>
      <c r="L53" s="53">
        <f t="shared" si="0"/>
        <v>8000</v>
      </c>
      <c r="M53" s="52">
        <f t="shared" si="6"/>
        <v>1169740</v>
      </c>
      <c r="N53" s="44" t="s">
        <v>31</v>
      </c>
    </row>
    <row r="54" spans="1:14" ht="16.5" hidden="1" x14ac:dyDescent="0.3">
      <c r="A54" s="31">
        <v>53</v>
      </c>
      <c r="B54" s="32">
        <v>1006</v>
      </c>
      <c r="C54" s="32">
        <v>10</v>
      </c>
      <c r="D54" s="32" t="s">
        <v>17</v>
      </c>
      <c r="E54" s="32">
        <v>365</v>
      </c>
      <c r="F54" s="32">
        <v>39</v>
      </c>
      <c r="G54" s="32">
        <f t="shared" si="1"/>
        <v>404</v>
      </c>
      <c r="H54" s="39">
        <f t="shared" si="2"/>
        <v>444.40000000000003</v>
      </c>
      <c r="I54" s="50">
        <f t="shared" si="3"/>
        <v>8550</v>
      </c>
      <c r="J54" s="51">
        <f t="shared" si="4"/>
        <v>3454200</v>
      </c>
      <c r="K54" s="52">
        <f t="shared" si="5"/>
        <v>3730536</v>
      </c>
      <c r="L54" s="53">
        <f t="shared" si="0"/>
        <v>8000</v>
      </c>
      <c r="M54" s="52">
        <f t="shared" si="6"/>
        <v>1155440</v>
      </c>
      <c r="N54" s="44" t="s">
        <v>31</v>
      </c>
    </row>
    <row r="55" spans="1:14" ht="16.5" hidden="1" x14ac:dyDescent="0.3">
      <c r="A55" s="31">
        <v>54</v>
      </c>
      <c r="B55" s="32">
        <v>1101</v>
      </c>
      <c r="C55" s="32">
        <v>11</v>
      </c>
      <c r="D55" s="32" t="s">
        <v>17</v>
      </c>
      <c r="E55" s="32">
        <v>383</v>
      </c>
      <c r="F55" s="32">
        <v>41</v>
      </c>
      <c r="G55" s="32">
        <f t="shared" si="1"/>
        <v>424</v>
      </c>
      <c r="H55" s="39">
        <f t="shared" si="2"/>
        <v>466.40000000000003</v>
      </c>
      <c r="I55" s="50">
        <f>I54+50</f>
        <v>8600</v>
      </c>
      <c r="J55" s="51">
        <f t="shared" si="4"/>
        <v>3646400</v>
      </c>
      <c r="K55" s="52">
        <f t="shared" si="5"/>
        <v>3938112</v>
      </c>
      <c r="L55" s="53">
        <f t="shared" si="0"/>
        <v>8000</v>
      </c>
      <c r="M55" s="52">
        <f t="shared" si="6"/>
        <v>1212640</v>
      </c>
      <c r="N55" s="44" t="s">
        <v>31</v>
      </c>
    </row>
    <row r="56" spans="1:14" ht="16.5" hidden="1" x14ac:dyDescent="0.3">
      <c r="A56" s="31">
        <v>55</v>
      </c>
      <c r="B56" s="32">
        <v>1102</v>
      </c>
      <c r="C56" s="32">
        <v>11</v>
      </c>
      <c r="D56" s="32" t="s">
        <v>17</v>
      </c>
      <c r="E56" s="32">
        <v>348</v>
      </c>
      <c r="F56" s="32">
        <v>43</v>
      </c>
      <c r="G56" s="32">
        <f t="shared" si="1"/>
        <v>391</v>
      </c>
      <c r="H56" s="39">
        <f t="shared" si="2"/>
        <v>430.1</v>
      </c>
      <c r="I56" s="50">
        <f t="shared" si="3"/>
        <v>8600</v>
      </c>
      <c r="J56" s="51">
        <f t="shared" si="4"/>
        <v>3362600</v>
      </c>
      <c r="K56" s="52">
        <f t="shared" si="5"/>
        <v>3631608</v>
      </c>
      <c r="L56" s="53">
        <f t="shared" si="0"/>
        <v>7500</v>
      </c>
      <c r="M56" s="52">
        <f t="shared" si="6"/>
        <v>1118260</v>
      </c>
      <c r="N56" s="44" t="s">
        <v>31</v>
      </c>
    </row>
    <row r="57" spans="1:14" ht="16.5" x14ac:dyDescent="0.3">
      <c r="A57" s="31">
        <v>56</v>
      </c>
      <c r="B57" s="32">
        <v>1103</v>
      </c>
      <c r="C57" s="32">
        <v>11</v>
      </c>
      <c r="D57" s="32" t="s">
        <v>12</v>
      </c>
      <c r="E57" s="32">
        <v>527</v>
      </c>
      <c r="F57" s="32">
        <v>45</v>
      </c>
      <c r="G57" s="32">
        <f t="shared" si="1"/>
        <v>572</v>
      </c>
      <c r="H57" s="39">
        <f t="shared" si="2"/>
        <v>629.20000000000005</v>
      </c>
      <c r="I57" s="50">
        <f t="shared" si="3"/>
        <v>8600</v>
      </c>
      <c r="J57" s="51">
        <f t="shared" si="4"/>
        <v>4919200</v>
      </c>
      <c r="K57" s="52">
        <f t="shared" si="5"/>
        <v>5312736</v>
      </c>
      <c r="L57" s="53">
        <f t="shared" si="0"/>
        <v>11000</v>
      </c>
      <c r="M57" s="52">
        <f t="shared" si="6"/>
        <v>1635920.0000000002</v>
      </c>
      <c r="N57" s="44" t="s">
        <v>31</v>
      </c>
    </row>
    <row r="58" spans="1:14" ht="16.5" x14ac:dyDescent="0.3">
      <c r="A58" s="31">
        <v>57</v>
      </c>
      <c r="B58" s="32">
        <v>1104</v>
      </c>
      <c r="C58" s="32">
        <v>11</v>
      </c>
      <c r="D58" s="32" t="s">
        <v>12</v>
      </c>
      <c r="E58" s="32">
        <v>527</v>
      </c>
      <c r="F58" s="32">
        <v>45</v>
      </c>
      <c r="G58" s="32">
        <f t="shared" si="1"/>
        <v>572</v>
      </c>
      <c r="H58" s="39">
        <f t="shared" si="2"/>
        <v>629.20000000000005</v>
      </c>
      <c r="I58" s="50">
        <f t="shared" si="3"/>
        <v>8600</v>
      </c>
      <c r="J58" s="51">
        <f t="shared" si="4"/>
        <v>4919200</v>
      </c>
      <c r="K58" s="52">
        <f t="shared" si="5"/>
        <v>5312736</v>
      </c>
      <c r="L58" s="53">
        <f t="shared" si="0"/>
        <v>11000</v>
      </c>
      <c r="M58" s="52">
        <f t="shared" si="6"/>
        <v>1635920.0000000002</v>
      </c>
      <c r="N58" s="44" t="s">
        <v>31</v>
      </c>
    </row>
    <row r="59" spans="1:14" s="1" customFormat="1" ht="16.5" hidden="1" x14ac:dyDescent="0.3">
      <c r="A59" s="31">
        <v>58</v>
      </c>
      <c r="B59" s="32">
        <v>1105</v>
      </c>
      <c r="C59" s="32">
        <v>11</v>
      </c>
      <c r="D59" s="32" t="s">
        <v>17</v>
      </c>
      <c r="E59" s="32">
        <v>370</v>
      </c>
      <c r="F59" s="32">
        <v>39</v>
      </c>
      <c r="G59" s="32">
        <f t="shared" si="1"/>
        <v>409</v>
      </c>
      <c r="H59" s="39">
        <f t="shared" si="2"/>
        <v>449.90000000000003</v>
      </c>
      <c r="I59" s="50">
        <f>I58</f>
        <v>8600</v>
      </c>
      <c r="J59" s="51">
        <f t="shared" si="4"/>
        <v>3517400</v>
      </c>
      <c r="K59" s="52">
        <f t="shared" si="5"/>
        <v>3798792</v>
      </c>
      <c r="L59" s="53">
        <f t="shared" si="0"/>
        <v>8000</v>
      </c>
      <c r="M59" s="52">
        <f t="shared" si="6"/>
        <v>1169740</v>
      </c>
      <c r="N59" s="44" t="s">
        <v>31</v>
      </c>
    </row>
    <row r="60" spans="1:14" s="1" customFormat="1" ht="16.5" hidden="1" x14ac:dyDescent="0.3">
      <c r="A60" s="31">
        <v>59</v>
      </c>
      <c r="B60" s="32">
        <v>1106</v>
      </c>
      <c r="C60" s="32">
        <v>11</v>
      </c>
      <c r="D60" s="32" t="s">
        <v>17</v>
      </c>
      <c r="E60" s="32">
        <v>365</v>
      </c>
      <c r="F60" s="32">
        <v>39</v>
      </c>
      <c r="G60" s="32">
        <f t="shared" si="1"/>
        <v>404</v>
      </c>
      <c r="H60" s="39">
        <f t="shared" si="2"/>
        <v>444.40000000000003</v>
      </c>
      <c r="I60" s="50">
        <f t="shared" si="3"/>
        <v>8600</v>
      </c>
      <c r="J60" s="51">
        <f t="shared" si="4"/>
        <v>3474400</v>
      </c>
      <c r="K60" s="52">
        <f t="shared" si="5"/>
        <v>3752352</v>
      </c>
      <c r="L60" s="53">
        <f t="shared" ref="L60:L123" si="7">MROUND((K60*0.025/12),500)</f>
        <v>8000</v>
      </c>
      <c r="M60" s="52">
        <f t="shared" si="6"/>
        <v>1155440</v>
      </c>
      <c r="N60" s="44" t="s">
        <v>31</v>
      </c>
    </row>
    <row r="61" spans="1:14" s="1" customFormat="1" ht="16.5" hidden="1" x14ac:dyDescent="0.3">
      <c r="A61" s="31">
        <v>60</v>
      </c>
      <c r="B61" s="32">
        <v>1201</v>
      </c>
      <c r="C61" s="32">
        <v>12</v>
      </c>
      <c r="D61" s="32" t="s">
        <v>17</v>
      </c>
      <c r="E61" s="32">
        <v>383</v>
      </c>
      <c r="F61" s="32">
        <v>41</v>
      </c>
      <c r="G61" s="32">
        <f t="shared" ref="G61:G124" si="8">E61+F61</f>
        <v>424</v>
      </c>
      <c r="H61" s="39">
        <f t="shared" ref="H61:H124" si="9">G61*1.1</f>
        <v>466.40000000000003</v>
      </c>
      <c r="I61" s="50">
        <f t="shared" ref="I61:I68" si="10">I60</f>
        <v>8600</v>
      </c>
      <c r="J61" s="51">
        <f t="shared" ref="J61:J124" si="11">G61*I61</f>
        <v>3646400</v>
      </c>
      <c r="K61" s="52">
        <f t="shared" ref="K61:K124" si="12">ROUND(J61*1.08,0)</f>
        <v>3938112</v>
      </c>
      <c r="L61" s="53">
        <f t="shared" si="7"/>
        <v>8000</v>
      </c>
      <c r="M61" s="52">
        <f t="shared" ref="M61:M124" si="13">H61*2600</f>
        <v>1212640</v>
      </c>
      <c r="N61" s="44" t="s">
        <v>31</v>
      </c>
    </row>
    <row r="62" spans="1:14" s="1" customFormat="1" ht="16.5" x14ac:dyDescent="0.3">
      <c r="A62" s="31">
        <v>61</v>
      </c>
      <c r="B62" s="32">
        <v>1203</v>
      </c>
      <c r="C62" s="32">
        <v>12</v>
      </c>
      <c r="D62" s="32" t="s">
        <v>12</v>
      </c>
      <c r="E62" s="32">
        <v>527</v>
      </c>
      <c r="F62" s="32">
        <v>45</v>
      </c>
      <c r="G62" s="32">
        <f t="shared" si="8"/>
        <v>572</v>
      </c>
      <c r="H62" s="39">
        <f t="shared" si="9"/>
        <v>629.20000000000005</v>
      </c>
      <c r="I62" s="50">
        <f>I61</f>
        <v>8600</v>
      </c>
      <c r="J62" s="51">
        <f t="shared" si="11"/>
        <v>4919200</v>
      </c>
      <c r="K62" s="52">
        <f t="shared" si="12"/>
        <v>5312736</v>
      </c>
      <c r="L62" s="53">
        <f t="shared" si="7"/>
        <v>11000</v>
      </c>
      <c r="M62" s="52">
        <f t="shared" si="13"/>
        <v>1635920.0000000002</v>
      </c>
      <c r="N62" s="44" t="s">
        <v>31</v>
      </c>
    </row>
    <row r="63" spans="1:14" s="1" customFormat="1" ht="16.5" x14ac:dyDescent="0.3">
      <c r="A63" s="31">
        <v>62</v>
      </c>
      <c r="B63" s="32">
        <v>1204</v>
      </c>
      <c r="C63" s="32">
        <v>12</v>
      </c>
      <c r="D63" s="32" t="s">
        <v>12</v>
      </c>
      <c r="E63" s="32">
        <v>527</v>
      </c>
      <c r="F63" s="32">
        <v>45</v>
      </c>
      <c r="G63" s="32">
        <f t="shared" si="8"/>
        <v>572</v>
      </c>
      <c r="H63" s="39">
        <f t="shared" si="9"/>
        <v>629.20000000000005</v>
      </c>
      <c r="I63" s="50">
        <f>I62</f>
        <v>8600</v>
      </c>
      <c r="J63" s="51">
        <f t="shared" si="11"/>
        <v>4919200</v>
      </c>
      <c r="K63" s="52">
        <f t="shared" si="12"/>
        <v>5312736</v>
      </c>
      <c r="L63" s="53">
        <f t="shared" si="7"/>
        <v>11000</v>
      </c>
      <c r="M63" s="52">
        <f t="shared" si="13"/>
        <v>1635920.0000000002</v>
      </c>
      <c r="N63" s="44" t="s">
        <v>31</v>
      </c>
    </row>
    <row r="64" spans="1:14" s="1" customFormat="1" ht="16.5" hidden="1" x14ac:dyDescent="0.3">
      <c r="A64" s="31">
        <v>63</v>
      </c>
      <c r="B64" s="32">
        <v>1205</v>
      </c>
      <c r="C64" s="32">
        <v>12</v>
      </c>
      <c r="D64" s="32" t="s">
        <v>17</v>
      </c>
      <c r="E64" s="32">
        <v>370</v>
      </c>
      <c r="F64" s="32">
        <v>39</v>
      </c>
      <c r="G64" s="32">
        <f t="shared" si="8"/>
        <v>409</v>
      </c>
      <c r="H64" s="39">
        <f t="shared" si="9"/>
        <v>449.90000000000003</v>
      </c>
      <c r="I64" s="50">
        <f t="shared" si="10"/>
        <v>8600</v>
      </c>
      <c r="J64" s="51">
        <f t="shared" si="11"/>
        <v>3517400</v>
      </c>
      <c r="K64" s="52">
        <f t="shared" si="12"/>
        <v>3798792</v>
      </c>
      <c r="L64" s="53">
        <f t="shared" si="7"/>
        <v>8000</v>
      </c>
      <c r="M64" s="52">
        <f t="shared" si="13"/>
        <v>1169740</v>
      </c>
      <c r="N64" s="44" t="s">
        <v>31</v>
      </c>
    </row>
    <row r="65" spans="1:14" s="1" customFormat="1" ht="16.5" hidden="1" x14ac:dyDescent="0.3">
      <c r="A65" s="31">
        <v>64</v>
      </c>
      <c r="B65" s="32">
        <v>1206</v>
      </c>
      <c r="C65" s="32">
        <v>12</v>
      </c>
      <c r="D65" s="32" t="s">
        <v>17</v>
      </c>
      <c r="E65" s="32">
        <v>365</v>
      </c>
      <c r="F65" s="32">
        <v>39</v>
      </c>
      <c r="G65" s="32">
        <f t="shared" si="8"/>
        <v>404</v>
      </c>
      <c r="H65" s="39">
        <f t="shared" si="9"/>
        <v>444.40000000000003</v>
      </c>
      <c r="I65" s="50">
        <f t="shared" si="10"/>
        <v>8600</v>
      </c>
      <c r="J65" s="51">
        <f t="shared" si="11"/>
        <v>3474400</v>
      </c>
      <c r="K65" s="52">
        <f t="shared" si="12"/>
        <v>3752352</v>
      </c>
      <c r="L65" s="53">
        <f t="shared" si="7"/>
        <v>8000</v>
      </c>
      <c r="M65" s="52">
        <f t="shared" si="13"/>
        <v>1155440</v>
      </c>
      <c r="N65" s="44" t="s">
        <v>31</v>
      </c>
    </row>
    <row r="66" spans="1:14" s="1" customFormat="1" ht="16.5" hidden="1" x14ac:dyDescent="0.3">
      <c r="A66" s="31">
        <v>65</v>
      </c>
      <c r="B66" s="32">
        <v>1301</v>
      </c>
      <c r="C66" s="32">
        <v>13</v>
      </c>
      <c r="D66" s="32" t="s">
        <v>17</v>
      </c>
      <c r="E66" s="32">
        <v>383</v>
      </c>
      <c r="F66" s="32">
        <v>41</v>
      </c>
      <c r="G66" s="32">
        <f t="shared" si="8"/>
        <v>424</v>
      </c>
      <c r="H66" s="39">
        <f t="shared" si="9"/>
        <v>466.40000000000003</v>
      </c>
      <c r="I66" s="50">
        <f t="shared" si="10"/>
        <v>8600</v>
      </c>
      <c r="J66" s="51">
        <f t="shared" si="11"/>
        <v>3646400</v>
      </c>
      <c r="K66" s="52">
        <f t="shared" si="12"/>
        <v>3938112</v>
      </c>
      <c r="L66" s="53">
        <f t="shared" si="7"/>
        <v>8000</v>
      </c>
      <c r="M66" s="52">
        <f t="shared" si="13"/>
        <v>1212640</v>
      </c>
      <c r="N66" s="44" t="s">
        <v>31</v>
      </c>
    </row>
    <row r="67" spans="1:14" s="1" customFormat="1" ht="16.5" hidden="1" x14ac:dyDescent="0.3">
      <c r="A67" s="31">
        <v>66</v>
      </c>
      <c r="B67" s="32">
        <v>1302</v>
      </c>
      <c r="C67" s="32">
        <v>13</v>
      </c>
      <c r="D67" s="32" t="s">
        <v>17</v>
      </c>
      <c r="E67" s="32">
        <v>348</v>
      </c>
      <c r="F67" s="32">
        <v>43</v>
      </c>
      <c r="G67" s="32">
        <f t="shared" si="8"/>
        <v>391</v>
      </c>
      <c r="H67" s="39">
        <f t="shared" si="9"/>
        <v>430.1</v>
      </c>
      <c r="I67" s="50">
        <f t="shared" si="10"/>
        <v>8600</v>
      </c>
      <c r="J67" s="51">
        <f t="shared" si="11"/>
        <v>3362600</v>
      </c>
      <c r="K67" s="52">
        <f t="shared" si="12"/>
        <v>3631608</v>
      </c>
      <c r="L67" s="53">
        <f t="shared" si="7"/>
        <v>7500</v>
      </c>
      <c r="M67" s="52">
        <f t="shared" si="13"/>
        <v>1118260</v>
      </c>
      <c r="N67" s="44" t="s">
        <v>31</v>
      </c>
    </row>
    <row r="68" spans="1:14" s="1" customFormat="1" ht="16.5" x14ac:dyDescent="0.3">
      <c r="A68" s="31">
        <v>67</v>
      </c>
      <c r="B68" s="32">
        <v>1303</v>
      </c>
      <c r="C68" s="32">
        <v>13</v>
      </c>
      <c r="D68" s="32" t="s">
        <v>12</v>
      </c>
      <c r="E68" s="32">
        <v>527</v>
      </c>
      <c r="F68" s="32">
        <v>45</v>
      </c>
      <c r="G68" s="32">
        <f t="shared" si="8"/>
        <v>572</v>
      </c>
      <c r="H68" s="39">
        <f t="shared" si="9"/>
        <v>629.20000000000005</v>
      </c>
      <c r="I68" s="50">
        <f t="shared" si="10"/>
        <v>8600</v>
      </c>
      <c r="J68" s="51">
        <f t="shared" si="11"/>
        <v>4919200</v>
      </c>
      <c r="K68" s="52">
        <f t="shared" si="12"/>
        <v>5312736</v>
      </c>
      <c r="L68" s="53">
        <f t="shared" si="7"/>
        <v>11000</v>
      </c>
      <c r="M68" s="52">
        <f t="shared" si="13"/>
        <v>1635920.0000000002</v>
      </c>
      <c r="N68" s="44" t="s">
        <v>31</v>
      </c>
    </row>
    <row r="69" spans="1:14" s="1" customFormat="1" ht="16.5" x14ac:dyDescent="0.3">
      <c r="A69" s="31">
        <v>68</v>
      </c>
      <c r="B69" s="32">
        <v>1304</v>
      </c>
      <c r="C69" s="32">
        <v>13</v>
      </c>
      <c r="D69" s="32" t="s">
        <v>12</v>
      </c>
      <c r="E69" s="32">
        <v>527</v>
      </c>
      <c r="F69" s="32">
        <v>45</v>
      </c>
      <c r="G69" s="32">
        <f t="shared" si="8"/>
        <v>572</v>
      </c>
      <c r="H69" s="39">
        <f t="shared" si="9"/>
        <v>629.20000000000005</v>
      </c>
      <c r="I69" s="50">
        <f>I68</f>
        <v>8600</v>
      </c>
      <c r="J69" s="51">
        <f t="shared" si="11"/>
        <v>4919200</v>
      </c>
      <c r="K69" s="52">
        <f t="shared" si="12"/>
        <v>5312736</v>
      </c>
      <c r="L69" s="53">
        <f t="shared" si="7"/>
        <v>11000</v>
      </c>
      <c r="M69" s="52">
        <f t="shared" si="13"/>
        <v>1635920.0000000002</v>
      </c>
      <c r="N69" s="44" t="s">
        <v>31</v>
      </c>
    </row>
    <row r="70" spans="1:14" s="1" customFormat="1" ht="16.5" hidden="1" x14ac:dyDescent="0.3">
      <c r="A70" s="31">
        <v>69</v>
      </c>
      <c r="B70" s="32">
        <v>1305</v>
      </c>
      <c r="C70" s="32">
        <v>13</v>
      </c>
      <c r="D70" s="32" t="s">
        <v>17</v>
      </c>
      <c r="E70" s="32">
        <v>370</v>
      </c>
      <c r="F70" s="32">
        <v>39</v>
      </c>
      <c r="G70" s="32">
        <f t="shared" si="8"/>
        <v>409</v>
      </c>
      <c r="H70" s="39">
        <f t="shared" si="9"/>
        <v>449.90000000000003</v>
      </c>
      <c r="I70" s="50">
        <f t="shared" ref="I70:I74" si="14">I69</f>
        <v>8600</v>
      </c>
      <c r="J70" s="51">
        <f t="shared" si="11"/>
        <v>3517400</v>
      </c>
      <c r="K70" s="52">
        <f t="shared" si="12"/>
        <v>3798792</v>
      </c>
      <c r="L70" s="53">
        <f t="shared" si="7"/>
        <v>8000</v>
      </c>
      <c r="M70" s="52">
        <f t="shared" si="13"/>
        <v>1169740</v>
      </c>
      <c r="N70" s="44" t="s">
        <v>31</v>
      </c>
    </row>
    <row r="71" spans="1:14" s="1" customFormat="1" ht="16.5" hidden="1" x14ac:dyDescent="0.3">
      <c r="A71" s="31">
        <v>70</v>
      </c>
      <c r="B71" s="32">
        <v>1306</v>
      </c>
      <c r="C71" s="32">
        <v>13</v>
      </c>
      <c r="D71" s="32" t="s">
        <v>17</v>
      </c>
      <c r="E71" s="32">
        <v>365</v>
      </c>
      <c r="F71" s="32">
        <v>39</v>
      </c>
      <c r="G71" s="32">
        <f t="shared" si="8"/>
        <v>404</v>
      </c>
      <c r="H71" s="39">
        <f t="shared" si="9"/>
        <v>444.40000000000003</v>
      </c>
      <c r="I71" s="50">
        <f t="shared" si="14"/>
        <v>8600</v>
      </c>
      <c r="J71" s="51">
        <f t="shared" si="11"/>
        <v>3474400</v>
      </c>
      <c r="K71" s="52">
        <f t="shared" si="12"/>
        <v>3752352</v>
      </c>
      <c r="L71" s="53">
        <f t="shared" si="7"/>
        <v>8000</v>
      </c>
      <c r="M71" s="52">
        <f t="shared" si="13"/>
        <v>1155440</v>
      </c>
      <c r="N71" s="44" t="s">
        <v>31</v>
      </c>
    </row>
    <row r="72" spans="1:14" s="1" customFormat="1" ht="16.5" hidden="1" x14ac:dyDescent="0.3">
      <c r="A72" s="31">
        <v>71</v>
      </c>
      <c r="B72" s="32">
        <v>1401</v>
      </c>
      <c r="C72" s="32">
        <v>14</v>
      </c>
      <c r="D72" s="32" t="s">
        <v>17</v>
      </c>
      <c r="E72" s="32">
        <v>383</v>
      </c>
      <c r="F72" s="32">
        <v>41</v>
      </c>
      <c r="G72" s="32">
        <f t="shared" si="8"/>
        <v>424</v>
      </c>
      <c r="H72" s="39">
        <f t="shared" si="9"/>
        <v>466.40000000000003</v>
      </c>
      <c r="I72" s="50">
        <f t="shared" si="14"/>
        <v>8600</v>
      </c>
      <c r="J72" s="51">
        <f t="shared" si="11"/>
        <v>3646400</v>
      </c>
      <c r="K72" s="52">
        <f t="shared" si="12"/>
        <v>3938112</v>
      </c>
      <c r="L72" s="53">
        <f t="shared" si="7"/>
        <v>8000</v>
      </c>
      <c r="M72" s="52">
        <f t="shared" si="13"/>
        <v>1212640</v>
      </c>
      <c r="N72" s="44" t="s">
        <v>31</v>
      </c>
    </row>
    <row r="73" spans="1:14" s="1" customFormat="1" ht="16.5" hidden="1" x14ac:dyDescent="0.3">
      <c r="A73" s="31">
        <v>72</v>
      </c>
      <c r="B73" s="32">
        <v>1402</v>
      </c>
      <c r="C73" s="32">
        <v>14</v>
      </c>
      <c r="D73" s="32" t="s">
        <v>17</v>
      </c>
      <c r="E73" s="32">
        <v>348</v>
      </c>
      <c r="F73" s="32">
        <v>43</v>
      </c>
      <c r="G73" s="32">
        <f t="shared" si="8"/>
        <v>391</v>
      </c>
      <c r="H73" s="39">
        <f t="shared" si="9"/>
        <v>430.1</v>
      </c>
      <c r="I73" s="50">
        <f t="shared" si="14"/>
        <v>8600</v>
      </c>
      <c r="J73" s="51">
        <f t="shared" si="11"/>
        <v>3362600</v>
      </c>
      <c r="K73" s="52">
        <f t="shared" si="12"/>
        <v>3631608</v>
      </c>
      <c r="L73" s="53">
        <f t="shared" si="7"/>
        <v>7500</v>
      </c>
      <c r="M73" s="52">
        <f t="shared" si="13"/>
        <v>1118260</v>
      </c>
      <c r="N73" s="44" t="s">
        <v>31</v>
      </c>
    </row>
    <row r="74" spans="1:14" s="1" customFormat="1" ht="16.5" x14ac:dyDescent="0.3">
      <c r="A74" s="31">
        <v>73</v>
      </c>
      <c r="B74" s="32">
        <v>1403</v>
      </c>
      <c r="C74" s="32">
        <v>14</v>
      </c>
      <c r="D74" s="32" t="s">
        <v>12</v>
      </c>
      <c r="E74" s="32">
        <v>527</v>
      </c>
      <c r="F74" s="32">
        <v>45</v>
      </c>
      <c r="G74" s="32">
        <f t="shared" si="8"/>
        <v>572</v>
      </c>
      <c r="H74" s="39">
        <f t="shared" si="9"/>
        <v>629.20000000000005</v>
      </c>
      <c r="I74" s="50">
        <f t="shared" si="14"/>
        <v>8600</v>
      </c>
      <c r="J74" s="51">
        <f t="shared" si="11"/>
        <v>4919200</v>
      </c>
      <c r="K74" s="52">
        <f t="shared" si="12"/>
        <v>5312736</v>
      </c>
      <c r="L74" s="53">
        <f t="shared" si="7"/>
        <v>11000</v>
      </c>
      <c r="M74" s="52">
        <f t="shared" si="13"/>
        <v>1635920.0000000002</v>
      </c>
      <c r="N74" s="44" t="s">
        <v>31</v>
      </c>
    </row>
    <row r="75" spans="1:14" s="1" customFormat="1" ht="16.5" x14ac:dyDescent="0.3">
      <c r="A75" s="31">
        <v>74</v>
      </c>
      <c r="B75" s="32">
        <v>1404</v>
      </c>
      <c r="C75" s="32">
        <v>14</v>
      </c>
      <c r="D75" s="32" t="s">
        <v>12</v>
      </c>
      <c r="E75" s="32">
        <v>527</v>
      </c>
      <c r="F75" s="32">
        <v>45</v>
      </c>
      <c r="G75" s="32">
        <f t="shared" si="8"/>
        <v>572</v>
      </c>
      <c r="H75" s="39">
        <f t="shared" si="9"/>
        <v>629.20000000000005</v>
      </c>
      <c r="I75" s="50">
        <f>I74</f>
        <v>8600</v>
      </c>
      <c r="J75" s="51">
        <f t="shared" si="11"/>
        <v>4919200</v>
      </c>
      <c r="K75" s="52">
        <f t="shared" si="12"/>
        <v>5312736</v>
      </c>
      <c r="L75" s="53">
        <f t="shared" si="7"/>
        <v>11000</v>
      </c>
      <c r="M75" s="52">
        <f t="shared" si="13"/>
        <v>1635920.0000000002</v>
      </c>
      <c r="N75" s="44" t="s">
        <v>31</v>
      </c>
    </row>
    <row r="76" spans="1:14" s="1" customFormat="1" ht="16.5" hidden="1" x14ac:dyDescent="0.3">
      <c r="A76" s="31">
        <v>75</v>
      </c>
      <c r="B76" s="32">
        <v>1405</v>
      </c>
      <c r="C76" s="32">
        <v>14</v>
      </c>
      <c r="D76" s="32" t="s">
        <v>17</v>
      </c>
      <c r="E76" s="32">
        <v>370</v>
      </c>
      <c r="F76" s="32">
        <v>39</v>
      </c>
      <c r="G76" s="32">
        <f t="shared" si="8"/>
        <v>409</v>
      </c>
      <c r="H76" s="39">
        <f t="shared" si="9"/>
        <v>449.90000000000003</v>
      </c>
      <c r="I76" s="50">
        <f t="shared" ref="I76:I80" si="15">I75</f>
        <v>8600</v>
      </c>
      <c r="J76" s="51">
        <f t="shared" si="11"/>
        <v>3517400</v>
      </c>
      <c r="K76" s="52">
        <f t="shared" si="12"/>
        <v>3798792</v>
      </c>
      <c r="L76" s="53">
        <f t="shared" si="7"/>
        <v>8000</v>
      </c>
      <c r="M76" s="52">
        <f t="shared" si="13"/>
        <v>1169740</v>
      </c>
      <c r="N76" s="44" t="s">
        <v>31</v>
      </c>
    </row>
    <row r="77" spans="1:14" s="1" customFormat="1" ht="16.5" hidden="1" x14ac:dyDescent="0.3">
      <c r="A77" s="31">
        <v>76</v>
      </c>
      <c r="B77" s="32">
        <v>1406</v>
      </c>
      <c r="C77" s="32">
        <v>14</v>
      </c>
      <c r="D77" s="32" t="s">
        <v>17</v>
      </c>
      <c r="E77" s="32">
        <v>365</v>
      </c>
      <c r="F77" s="32">
        <v>39</v>
      </c>
      <c r="G77" s="32">
        <f t="shared" si="8"/>
        <v>404</v>
      </c>
      <c r="H77" s="39">
        <f t="shared" si="9"/>
        <v>444.40000000000003</v>
      </c>
      <c r="I77" s="50">
        <f t="shared" si="15"/>
        <v>8600</v>
      </c>
      <c r="J77" s="51">
        <f t="shared" si="11"/>
        <v>3474400</v>
      </c>
      <c r="K77" s="52">
        <f t="shared" si="12"/>
        <v>3752352</v>
      </c>
      <c r="L77" s="53">
        <f t="shared" si="7"/>
        <v>8000</v>
      </c>
      <c r="M77" s="52">
        <f t="shared" si="13"/>
        <v>1155440</v>
      </c>
      <c r="N77" s="44" t="s">
        <v>31</v>
      </c>
    </row>
    <row r="78" spans="1:14" s="1" customFormat="1" ht="16.5" hidden="1" x14ac:dyDescent="0.3">
      <c r="A78" s="31">
        <v>77</v>
      </c>
      <c r="B78" s="32">
        <v>1501</v>
      </c>
      <c r="C78" s="32">
        <v>15</v>
      </c>
      <c r="D78" s="32" t="s">
        <v>17</v>
      </c>
      <c r="E78" s="32">
        <v>383</v>
      </c>
      <c r="F78" s="32">
        <v>41</v>
      </c>
      <c r="G78" s="32">
        <f t="shared" si="8"/>
        <v>424</v>
      </c>
      <c r="H78" s="39">
        <f t="shared" si="9"/>
        <v>466.40000000000003</v>
      </c>
      <c r="I78" s="50">
        <f t="shared" si="15"/>
        <v>8600</v>
      </c>
      <c r="J78" s="51">
        <f t="shared" si="11"/>
        <v>3646400</v>
      </c>
      <c r="K78" s="52">
        <f t="shared" si="12"/>
        <v>3938112</v>
      </c>
      <c r="L78" s="53">
        <f t="shared" si="7"/>
        <v>8000</v>
      </c>
      <c r="M78" s="52">
        <f t="shared" si="13"/>
        <v>1212640</v>
      </c>
      <c r="N78" s="44" t="s">
        <v>31</v>
      </c>
    </row>
    <row r="79" spans="1:14" s="1" customFormat="1" ht="16.5" hidden="1" x14ac:dyDescent="0.3">
      <c r="A79" s="31">
        <v>78</v>
      </c>
      <c r="B79" s="32">
        <v>1502</v>
      </c>
      <c r="C79" s="32">
        <v>15</v>
      </c>
      <c r="D79" s="32" t="s">
        <v>17</v>
      </c>
      <c r="E79" s="32">
        <v>348</v>
      </c>
      <c r="F79" s="32">
        <v>43</v>
      </c>
      <c r="G79" s="32">
        <f t="shared" si="8"/>
        <v>391</v>
      </c>
      <c r="H79" s="39">
        <f t="shared" si="9"/>
        <v>430.1</v>
      </c>
      <c r="I79" s="50">
        <f t="shared" si="15"/>
        <v>8600</v>
      </c>
      <c r="J79" s="51">
        <f t="shared" si="11"/>
        <v>3362600</v>
      </c>
      <c r="K79" s="52">
        <f t="shared" si="12"/>
        <v>3631608</v>
      </c>
      <c r="L79" s="53">
        <f t="shared" si="7"/>
        <v>7500</v>
      </c>
      <c r="M79" s="52">
        <f t="shared" si="13"/>
        <v>1118260</v>
      </c>
      <c r="N79" s="44" t="s">
        <v>31</v>
      </c>
    </row>
    <row r="80" spans="1:14" s="1" customFormat="1" ht="16.5" x14ac:dyDescent="0.3">
      <c r="A80" s="31">
        <v>79</v>
      </c>
      <c r="B80" s="32">
        <v>1503</v>
      </c>
      <c r="C80" s="32">
        <v>15</v>
      </c>
      <c r="D80" s="32" t="s">
        <v>12</v>
      </c>
      <c r="E80" s="32">
        <v>527</v>
      </c>
      <c r="F80" s="32">
        <v>45</v>
      </c>
      <c r="G80" s="32">
        <f t="shared" si="8"/>
        <v>572</v>
      </c>
      <c r="H80" s="39">
        <f t="shared" si="9"/>
        <v>629.20000000000005</v>
      </c>
      <c r="I80" s="50">
        <f t="shared" si="15"/>
        <v>8600</v>
      </c>
      <c r="J80" s="51">
        <f t="shared" si="11"/>
        <v>4919200</v>
      </c>
      <c r="K80" s="52">
        <f t="shared" si="12"/>
        <v>5312736</v>
      </c>
      <c r="L80" s="53">
        <f t="shared" si="7"/>
        <v>11000</v>
      </c>
      <c r="M80" s="52">
        <f t="shared" si="13"/>
        <v>1635920.0000000002</v>
      </c>
      <c r="N80" s="44" t="s">
        <v>31</v>
      </c>
    </row>
    <row r="81" spans="1:14" s="1" customFormat="1" ht="16.5" x14ac:dyDescent="0.3">
      <c r="A81" s="31">
        <v>80</v>
      </c>
      <c r="B81" s="32">
        <v>1504</v>
      </c>
      <c r="C81" s="32">
        <v>15</v>
      </c>
      <c r="D81" s="32" t="s">
        <v>12</v>
      </c>
      <c r="E81" s="32">
        <v>527</v>
      </c>
      <c r="F81" s="32">
        <v>45</v>
      </c>
      <c r="G81" s="32">
        <f t="shared" si="8"/>
        <v>572</v>
      </c>
      <c r="H81" s="39">
        <f t="shared" si="9"/>
        <v>629.20000000000005</v>
      </c>
      <c r="I81" s="50">
        <f>I80</f>
        <v>8600</v>
      </c>
      <c r="J81" s="51">
        <f t="shared" si="11"/>
        <v>4919200</v>
      </c>
      <c r="K81" s="52">
        <f t="shared" si="12"/>
        <v>5312736</v>
      </c>
      <c r="L81" s="53">
        <f t="shared" si="7"/>
        <v>11000</v>
      </c>
      <c r="M81" s="52">
        <f t="shared" si="13"/>
        <v>1635920.0000000002</v>
      </c>
      <c r="N81" s="44" t="s">
        <v>31</v>
      </c>
    </row>
    <row r="82" spans="1:14" s="1" customFormat="1" ht="16.5" hidden="1" x14ac:dyDescent="0.3">
      <c r="A82" s="31">
        <v>81</v>
      </c>
      <c r="B82" s="32">
        <v>1505</v>
      </c>
      <c r="C82" s="32">
        <v>15</v>
      </c>
      <c r="D82" s="32" t="s">
        <v>17</v>
      </c>
      <c r="E82" s="32">
        <v>370</v>
      </c>
      <c r="F82" s="32">
        <v>39</v>
      </c>
      <c r="G82" s="32">
        <f t="shared" si="8"/>
        <v>409</v>
      </c>
      <c r="H82" s="39">
        <f t="shared" si="9"/>
        <v>449.90000000000003</v>
      </c>
      <c r="I82" s="50">
        <f t="shared" ref="I82:I86" si="16">I81</f>
        <v>8600</v>
      </c>
      <c r="J82" s="51">
        <f t="shared" si="11"/>
        <v>3517400</v>
      </c>
      <c r="K82" s="52">
        <f t="shared" si="12"/>
        <v>3798792</v>
      </c>
      <c r="L82" s="53">
        <f t="shared" si="7"/>
        <v>8000</v>
      </c>
      <c r="M82" s="52">
        <f t="shared" si="13"/>
        <v>1169740</v>
      </c>
      <c r="N82" s="44" t="s">
        <v>31</v>
      </c>
    </row>
    <row r="83" spans="1:14" s="1" customFormat="1" ht="16.5" hidden="1" x14ac:dyDescent="0.3">
      <c r="A83" s="31">
        <v>82</v>
      </c>
      <c r="B83" s="32">
        <v>1506</v>
      </c>
      <c r="C83" s="32">
        <v>15</v>
      </c>
      <c r="D83" s="32" t="s">
        <v>17</v>
      </c>
      <c r="E83" s="32">
        <v>365</v>
      </c>
      <c r="F83" s="32">
        <v>39</v>
      </c>
      <c r="G83" s="32">
        <f t="shared" si="8"/>
        <v>404</v>
      </c>
      <c r="H83" s="39">
        <f t="shared" si="9"/>
        <v>444.40000000000003</v>
      </c>
      <c r="I83" s="50">
        <f t="shared" si="16"/>
        <v>8600</v>
      </c>
      <c r="J83" s="51">
        <f t="shared" si="11"/>
        <v>3474400</v>
      </c>
      <c r="K83" s="52">
        <f t="shared" si="12"/>
        <v>3752352</v>
      </c>
      <c r="L83" s="53">
        <f t="shared" si="7"/>
        <v>8000</v>
      </c>
      <c r="M83" s="52">
        <f t="shared" si="13"/>
        <v>1155440</v>
      </c>
      <c r="N83" s="44" t="s">
        <v>31</v>
      </c>
    </row>
    <row r="84" spans="1:14" s="1" customFormat="1" ht="16.5" hidden="1" x14ac:dyDescent="0.3">
      <c r="A84" s="31">
        <v>83</v>
      </c>
      <c r="B84" s="32">
        <v>1601</v>
      </c>
      <c r="C84" s="32">
        <v>16</v>
      </c>
      <c r="D84" s="32" t="s">
        <v>17</v>
      </c>
      <c r="E84" s="32">
        <v>383</v>
      </c>
      <c r="F84" s="32">
        <v>41</v>
      </c>
      <c r="G84" s="32">
        <f t="shared" si="8"/>
        <v>424</v>
      </c>
      <c r="H84" s="39">
        <f t="shared" si="9"/>
        <v>466.40000000000003</v>
      </c>
      <c r="I84" s="50">
        <f>I83+50</f>
        <v>8650</v>
      </c>
      <c r="J84" s="51">
        <f t="shared" si="11"/>
        <v>3667600</v>
      </c>
      <c r="K84" s="52">
        <f t="shared" si="12"/>
        <v>3961008</v>
      </c>
      <c r="L84" s="53">
        <f t="shared" si="7"/>
        <v>8500</v>
      </c>
      <c r="M84" s="52">
        <f t="shared" si="13"/>
        <v>1212640</v>
      </c>
      <c r="N84" s="44" t="s">
        <v>31</v>
      </c>
    </row>
    <row r="85" spans="1:14" s="1" customFormat="1" ht="16.5" hidden="1" x14ac:dyDescent="0.3">
      <c r="A85" s="31">
        <v>84</v>
      </c>
      <c r="B85" s="32">
        <v>1602</v>
      </c>
      <c r="C85" s="32">
        <v>16</v>
      </c>
      <c r="D85" s="32" t="s">
        <v>17</v>
      </c>
      <c r="E85" s="32">
        <v>348</v>
      </c>
      <c r="F85" s="32">
        <v>43</v>
      </c>
      <c r="G85" s="32">
        <f t="shared" si="8"/>
        <v>391</v>
      </c>
      <c r="H85" s="39">
        <f t="shared" si="9"/>
        <v>430.1</v>
      </c>
      <c r="I85" s="50">
        <f t="shared" si="16"/>
        <v>8650</v>
      </c>
      <c r="J85" s="51">
        <f t="shared" si="11"/>
        <v>3382150</v>
      </c>
      <c r="K85" s="52">
        <f t="shared" si="12"/>
        <v>3652722</v>
      </c>
      <c r="L85" s="53">
        <f t="shared" si="7"/>
        <v>7500</v>
      </c>
      <c r="M85" s="52">
        <f t="shared" si="13"/>
        <v>1118260</v>
      </c>
      <c r="N85" s="44" t="s">
        <v>31</v>
      </c>
    </row>
    <row r="86" spans="1:14" s="1" customFormat="1" ht="16.5" x14ac:dyDescent="0.3">
      <c r="A86" s="31">
        <v>85</v>
      </c>
      <c r="B86" s="32">
        <v>1603</v>
      </c>
      <c r="C86" s="32">
        <v>16</v>
      </c>
      <c r="D86" s="32" t="s">
        <v>12</v>
      </c>
      <c r="E86" s="32">
        <v>527</v>
      </c>
      <c r="F86" s="32">
        <v>45</v>
      </c>
      <c r="G86" s="32">
        <f t="shared" si="8"/>
        <v>572</v>
      </c>
      <c r="H86" s="39">
        <f t="shared" si="9"/>
        <v>629.20000000000005</v>
      </c>
      <c r="I86" s="50">
        <f t="shared" si="16"/>
        <v>8650</v>
      </c>
      <c r="J86" s="51">
        <f t="shared" si="11"/>
        <v>4947800</v>
      </c>
      <c r="K86" s="52">
        <f t="shared" si="12"/>
        <v>5343624</v>
      </c>
      <c r="L86" s="53">
        <f t="shared" si="7"/>
        <v>11000</v>
      </c>
      <c r="M86" s="52">
        <f t="shared" si="13"/>
        <v>1635920.0000000002</v>
      </c>
      <c r="N86" s="44" t="s">
        <v>31</v>
      </c>
    </row>
    <row r="87" spans="1:14" s="1" customFormat="1" ht="16.5" x14ac:dyDescent="0.3">
      <c r="A87" s="31">
        <v>86</v>
      </c>
      <c r="B87" s="32">
        <v>1604</v>
      </c>
      <c r="C87" s="32">
        <v>16</v>
      </c>
      <c r="D87" s="32" t="s">
        <v>12</v>
      </c>
      <c r="E87" s="32">
        <v>527</v>
      </c>
      <c r="F87" s="32">
        <v>45</v>
      </c>
      <c r="G87" s="32">
        <f t="shared" si="8"/>
        <v>572</v>
      </c>
      <c r="H87" s="39">
        <f t="shared" si="9"/>
        <v>629.20000000000005</v>
      </c>
      <c r="I87" s="50">
        <f>I86</f>
        <v>8650</v>
      </c>
      <c r="J87" s="51">
        <f t="shared" si="11"/>
        <v>4947800</v>
      </c>
      <c r="K87" s="52">
        <f t="shared" si="12"/>
        <v>5343624</v>
      </c>
      <c r="L87" s="53">
        <f t="shared" si="7"/>
        <v>11000</v>
      </c>
      <c r="M87" s="52">
        <f t="shared" si="13"/>
        <v>1635920.0000000002</v>
      </c>
      <c r="N87" s="44" t="s">
        <v>31</v>
      </c>
    </row>
    <row r="88" spans="1:14" s="1" customFormat="1" ht="16.5" hidden="1" x14ac:dyDescent="0.3">
      <c r="A88" s="31">
        <v>87</v>
      </c>
      <c r="B88" s="32">
        <v>1605</v>
      </c>
      <c r="C88" s="32">
        <v>16</v>
      </c>
      <c r="D88" s="32" t="s">
        <v>17</v>
      </c>
      <c r="E88" s="32">
        <v>370</v>
      </c>
      <c r="F88" s="32">
        <v>39</v>
      </c>
      <c r="G88" s="32">
        <f t="shared" si="8"/>
        <v>409</v>
      </c>
      <c r="H88" s="39">
        <f t="shared" si="9"/>
        <v>449.90000000000003</v>
      </c>
      <c r="I88" s="50">
        <f t="shared" ref="I88:I90" si="17">I87</f>
        <v>8650</v>
      </c>
      <c r="J88" s="51">
        <f t="shared" si="11"/>
        <v>3537850</v>
      </c>
      <c r="K88" s="52">
        <f t="shared" si="12"/>
        <v>3820878</v>
      </c>
      <c r="L88" s="53">
        <f t="shared" si="7"/>
        <v>8000</v>
      </c>
      <c r="M88" s="52">
        <f t="shared" si="13"/>
        <v>1169740</v>
      </c>
      <c r="N88" s="44" t="s">
        <v>31</v>
      </c>
    </row>
    <row r="89" spans="1:14" s="1" customFormat="1" ht="16.5" hidden="1" x14ac:dyDescent="0.3">
      <c r="A89" s="31">
        <v>88</v>
      </c>
      <c r="B89" s="32">
        <v>1606</v>
      </c>
      <c r="C89" s="32">
        <v>16</v>
      </c>
      <c r="D89" s="32" t="s">
        <v>17</v>
      </c>
      <c r="E89" s="32">
        <v>365</v>
      </c>
      <c r="F89" s="32">
        <v>39</v>
      </c>
      <c r="G89" s="32">
        <f t="shared" si="8"/>
        <v>404</v>
      </c>
      <c r="H89" s="39">
        <f t="shared" si="9"/>
        <v>444.40000000000003</v>
      </c>
      <c r="I89" s="50">
        <f t="shared" si="17"/>
        <v>8650</v>
      </c>
      <c r="J89" s="51">
        <f t="shared" si="11"/>
        <v>3494600</v>
      </c>
      <c r="K89" s="52">
        <f t="shared" si="12"/>
        <v>3774168</v>
      </c>
      <c r="L89" s="53">
        <f t="shared" si="7"/>
        <v>8000</v>
      </c>
      <c r="M89" s="52">
        <f t="shared" si="13"/>
        <v>1155440</v>
      </c>
      <c r="N89" s="44" t="s">
        <v>31</v>
      </c>
    </row>
    <row r="90" spans="1:14" s="1" customFormat="1" ht="16.5" hidden="1" x14ac:dyDescent="0.3">
      <c r="A90" s="31">
        <v>89</v>
      </c>
      <c r="B90" s="32">
        <v>1701</v>
      </c>
      <c r="C90" s="32">
        <v>17</v>
      </c>
      <c r="D90" s="32" t="s">
        <v>17</v>
      </c>
      <c r="E90" s="32">
        <v>383</v>
      </c>
      <c r="F90" s="32">
        <v>41</v>
      </c>
      <c r="G90" s="32">
        <f t="shared" si="8"/>
        <v>424</v>
      </c>
      <c r="H90" s="39">
        <f t="shared" si="9"/>
        <v>466.40000000000003</v>
      </c>
      <c r="I90" s="50">
        <f t="shared" si="17"/>
        <v>8650</v>
      </c>
      <c r="J90" s="51">
        <f t="shared" si="11"/>
        <v>3667600</v>
      </c>
      <c r="K90" s="52">
        <f t="shared" si="12"/>
        <v>3961008</v>
      </c>
      <c r="L90" s="53">
        <f t="shared" si="7"/>
        <v>8500</v>
      </c>
      <c r="M90" s="52">
        <f t="shared" si="13"/>
        <v>1212640</v>
      </c>
      <c r="N90" s="44" t="s">
        <v>31</v>
      </c>
    </row>
    <row r="91" spans="1:14" ht="16.5" x14ac:dyDescent="0.3">
      <c r="A91" s="31">
        <v>90</v>
      </c>
      <c r="B91" s="32">
        <v>1703</v>
      </c>
      <c r="C91" s="32">
        <v>17</v>
      </c>
      <c r="D91" s="32" t="s">
        <v>12</v>
      </c>
      <c r="E91" s="32">
        <v>527</v>
      </c>
      <c r="F91" s="32">
        <v>45</v>
      </c>
      <c r="G91" s="32">
        <f t="shared" si="8"/>
        <v>572</v>
      </c>
      <c r="H91" s="39">
        <f t="shared" si="9"/>
        <v>629.20000000000005</v>
      </c>
      <c r="I91" s="50">
        <f>I90</f>
        <v>8650</v>
      </c>
      <c r="J91" s="51">
        <f t="shared" si="11"/>
        <v>4947800</v>
      </c>
      <c r="K91" s="52">
        <f t="shared" si="12"/>
        <v>5343624</v>
      </c>
      <c r="L91" s="53">
        <f t="shared" si="7"/>
        <v>11000</v>
      </c>
      <c r="M91" s="52">
        <f t="shared" si="13"/>
        <v>1635920.0000000002</v>
      </c>
      <c r="N91" s="44" t="s">
        <v>31</v>
      </c>
    </row>
    <row r="92" spans="1:14" ht="16.5" x14ac:dyDescent="0.3">
      <c r="A92" s="31">
        <v>91</v>
      </c>
      <c r="B92" s="32">
        <v>1704</v>
      </c>
      <c r="C92" s="32">
        <v>17</v>
      </c>
      <c r="D92" s="32" t="s">
        <v>12</v>
      </c>
      <c r="E92" s="32">
        <v>527</v>
      </c>
      <c r="F92" s="32">
        <v>45</v>
      </c>
      <c r="G92" s="32">
        <f t="shared" si="8"/>
        <v>572</v>
      </c>
      <c r="H92" s="39">
        <f t="shared" si="9"/>
        <v>629.20000000000005</v>
      </c>
      <c r="I92" s="50">
        <f t="shared" ref="I92:I96" si="18">I91</f>
        <v>8650</v>
      </c>
      <c r="J92" s="51">
        <f t="shared" si="11"/>
        <v>4947800</v>
      </c>
      <c r="K92" s="52">
        <f t="shared" si="12"/>
        <v>5343624</v>
      </c>
      <c r="L92" s="53">
        <f t="shared" si="7"/>
        <v>11000</v>
      </c>
      <c r="M92" s="52">
        <f t="shared" si="13"/>
        <v>1635920.0000000002</v>
      </c>
      <c r="N92" s="44" t="s">
        <v>31</v>
      </c>
    </row>
    <row r="93" spans="1:14" ht="16.5" hidden="1" x14ac:dyDescent="0.3">
      <c r="A93" s="31">
        <v>92</v>
      </c>
      <c r="B93" s="32">
        <v>1705</v>
      </c>
      <c r="C93" s="32">
        <v>17</v>
      </c>
      <c r="D93" s="32" t="s">
        <v>17</v>
      </c>
      <c r="E93" s="32">
        <v>370</v>
      </c>
      <c r="F93" s="32">
        <v>39</v>
      </c>
      <c r="G93" s="32">
        <f t="shared" si="8"/>
        <v>409</v>
      </c>
      <c r="H93" s="39">
        <f t="shared" si="9"/>
        <v>449.90000000000003</v>
      </c>
      <c r="I93" s="50">
        <f t="shared" si="18"/>
        <v>8650</v>
      </c>
      <c r="J93" s="51">
        <f t="shared" si="11"/>
        <v>3537850</v>
      </c>
      <c r="K93" s="52">
        <f t="shared" si="12"/>
        <v>3820878</v>
      </c>
      <c r="L93" s="53">
        <f t="shared" si="7"/>
        <v>8000</v>
      </c>
      <c r="M93" s="52">
        <f t="shared" si="13"/>
        <v>1169740</v>
      </c>
      <c r="N93" s="44" t="s">
        <v>31</v>
      </c>
    </row>
    <row r="94" spans="1:14" ht="16.5" hidden="1" x14ac:dyDescent="0.3">
      <c r="A94" s="31">
        <v>93</v>
      </c>
      <c r="B94" s="32">
        <v>1706</v>
      </c>
      <c r="C94" s="32">
        <v>17</v>
      </c>
      <c r="D94" s="32" t="s">
        <v>17</v>
      </c>
      <c r="E94" s="32">
        <v>365</v>
      </c>
      <c r="F94" s="32">
        <v>39</v>
      </c>
      <c r="G94" s="32">
        <f t="shared" si="8"/>
        <v>404</v>
      </c>
      <c r="H94" s="39">
        <f t="shared" si="9"/>
        <v>444.40000000000003</v>
      </c>
      <c r="I94" s="50">
        <f t="shared" si="18"/>
        <v>8650</v>
      </c>
      <c r="J94" s="51">
        <f t="shared" si="11"/>
        <v>3494600</v>
      </c>
      <c r="K94" s="52">
        <f t="shared" si="12"/>
        <v>3774168</v>
      </c>
      <c r="L94" s="53">
        <f t="shared" si="7"/>
        <v>8000</v>
      </c>
      <c r="M94" s="52">
        <f t="shared" si="13"/>
        <v>1155440</v>
      </c>
      <c r="N94" s="44" t="s">
        <v>31</v>
      </c>
    </row>
    <row r="95" spans="1:14" ht="16.5" hidden="1" x14ac:dyDescent="0.3">
      <c r="A95" s="31">
        <v>94</v>
      </c>
      <c r="B95" s="32">
        <v>1801</v>
      </c>
      <c r="C95" s="32">
        <v>18</v>
      </c>
      <c r="D95" s="32" t="s">
        <v>17</v>
      </c>
      <c r="E95" s="32">
        <v>383</v>
      </c>
      <c r="F95" s="32">
        <v>41</v>
      </c>
      <c r="G95" s="32">
        <f t="shared" si="8"/>
        <v>424</v>
      </c>
      <c r="H95" s="39">
        <f t="shared" si="9"/>
        <v>466.40000000000003</v>
      </c>
      <c r="I95" s="50">
        <f t="shared" si="18"/>
        <v>8650</v>
      </c>
      <c r="J95" s="51">
        <f t="shared" si="11"/>
        <v>3667600</v>
      </c>
      <c r="K95" s="52">
        <f t="shared" si="12"/>
        <v>3961008</v>
      </c>
      <c r="L95" s="53">
        <f t="shared" si="7"/>
        <v>8500</v>
      </c>
      <c r="M95" s="52">
        <f t="shared" si="13"/>
        <v>1212640</v>
      </c>
      <c r="N95" s="44" t="s">
        <v>31</v>
      </c>
    </row>
    <row r="96" spans="1:14" ht="16.5" hidden="1" x14ac:dyDescent="0.3">
      <c r="A96" s="31">
        <v>95</v>
      </c>
      <c r="B96" s="32">
        <v>1802</v>
      </c>
      <c r="C96" s="32">
        <v>18</v>
      </c>
      <c r="D96" s="32" t="s">
        <v>17</v>
      </c>
      <c r="E96" s="32">
        <v>348</v>
      </c>
      <c r="F96" s="32">
        <v>43</v>
      </c>
      <c r="G96" s="32">
        <f t="shared" si="8"/>
        <v>391</v>
      </c>
      <c r="H96" s="39">
        <f t="shared" si="9"/>
        <v>430.1</v>
      </c>
      <c r="I96" s="50">
        <f t="shared" si="18"/>
        <v>8650</v>
      </c>
      <c r="J96" s="51">
        <f t="shared" si="11"/>
        <v>3382150</v>
      </c>
      <c r="K96" s="52">
        <f t="shared" si="12"/>
        <v>3652722</v>
      </c>
      <c r="L96" s="53">
        <f t="shared" si="7"/>
        <v>7500</v>
      </c>
      <c r="M96" s="52">
        <f t="shared" si="13"/>
        <v>1118260</v>
      </c>
      <c r="N96" s="44" t="s">
        <v>31</v>
      </c>
    </row>
    <row r="97" spans="1:15" ht="16.5" x14ac:dyDescent="0.3">
      <c r="A97" s="31">
        <v>96</v>
      </c>
      <c r="B97" s="32">
        <v>1803</v>
      </c>
      <c r="C97" s="32">
        <v>18</v>
      </c>
      <c r="D97" s="32" t="s">
        <v>12</v>
      </c>
      <c r="E97" s="32">
        <v>527</v>
      </c>
      <c r="F97" s="32">
        <v>45</v>
      </c>
      <c r="G97" s="32">
        <f t="shared" si="8"/>
        <v>572</v>
      </c>
      <c r="H97" s="39">
        <f t="shared" si="9"/>
        <v>629.20000000000005</v>
      </c>
      <c r="I97" s="50">
        <f>I96</f>
        <v>8650</v>
      </c>
      <c r="J97" s="51">
        <f t="shared" si="11"/>
        <v>4947800</v>
      </c>
      <c r="K97" s="52">
        <f t="shared" si="12"/>
        <v>5343624</v>
      </c>
      <c r="L97" s="53">
        <f t="shared" si="7"/>
        <v>11000</v>
      </c>
      <c r="M97" s="52">
        <f t="shared" si="13"/>
        <v>1635920.0000000002</v>
      </c>
      <c r="N97" s="44" t="s">
        <v>31</v>
      </c>
    </row>
    <row r="98" spans="1:15" ht="16.5" x14ac:dyDescent="0.3">
      <c r="A98" s="31">
        <v>97</v>
      </c>
      <c r="B98" s="32">
        <v>1804</v>
      </c>
      <c r="C98" s="32">
        <v>18</v>
      </c>
      <c r="D98" s="32" t="s">
        <v>12</v>
      </c>
      <c r="E98" s="32">
        <v>527</v>
      </c>
      <c r="F98" s="32">
        <v>45</v>
      </c>
      <c r="G98" s="32">
        <f t="shared" si="8"/>
        <v>572</v>
      </c>
      <c r="H98" s="39">
        <f t="shared" si="9"/>
        <v>629.20000000000005</v>
      </c>
      <c r="I98" s="50">
        <f t="shared" ref="I98:I102" si="19">I97</f>
        <v>8650</v>
      </c>
      <c r="J98" s="51">
        <f t="shared" si="11"/>
        <v>4947800</v>
      </c>
      <c r="K98" s="52">
        <f t="shared" si="12"/>
        <v>5343624</v>
      </c>
      <c r="L98" s="53">
        <f t="shared" si="7"/>
        <v>11000</v>
      </c>
      <c r="M98" s="52">
        <f t="shared" si="13"/>
        <v>1635920.0000000002</v>
      </c>
      <c r="N98" s="44" t="s">
        <v>31</v>
      </c>
    </row>
    <row r="99" spans="1:15" ht="16.5" hidden="1" x14ac:dyDescent="0.3">
      <c r="A99" s="31">
        <v>98</v>
      </c>
      <c r="B99" s="32">
        <v>1805</v>
      </c>
      <c r="C99" s="32">
        <v>18</v>
      </c>
      <c r="D99" s="32" t="s">
        <v>17</v>
      </c>
      <c r="E99" s="32">
        <v>370</v>
      </c>
      <c r="F99" s="32">
        <v>39</v>
      </c>
      <c r="G99" s="32">
        <f t="shared" si="8"/>
        <v>409</v>
      </c>
      <c r="H99" s="39">
        <f t="shared" si="9"/>
        <v>449.90000000000003</v>
      </c>
      <c r="I99" s="50">
        <f t="shared" si="19"/>
        <v>8650</v>
      </c>
      <c r="J99" s="51">
        <f t="shared" si="11"/>
        <v>3537850</v>
      </c>
      <c r="K99" s="52">
        <f t="shared" si="12"/>
        <v>3820878</v>
      </c>
      <c r="L99" s="53">
        <f t="shared" si="7"/>
        <v>8000</v>
      </c>
      <c r="M99" s="52">
        <f t="shared" si="13"/>
        <v>1169740</v>
      </c>
      <c r="N99" s="44" t="s">
        <v>31</v>
      </c>
    </row>
    <row r="100" spans="1:15" ht="16.5" hidden="1" x14ac:dyDescent="0.3">
      <c r="A100" s="31">
        <v>99</v>
      </c>
      <c r="B100" s="32">
        <v>1806</v>
      </c>
      <c r="C100" s="32">
        <v>18</v>
      </c>
      <c r="D100" s="32" t="s">
        <v>17</v>
      </c>
      <c r="E100" s="32">
        <v>365</v>
      </c>
      <c r="F100" s="32">
        <v>39</v>
      </c>
      <c r="G100" s="32">
        <f t="shared" si="8"/>
        <v>404</v>
      </c>
      <c r="H100" s="39">
        <f t="shared" si="9"/>
        <v>444.40000000000003</v>
      </c>
      <c r="I100" s="50">
        <f t="shared" si="19"/>
        <v>8650</v>
      </c>
      <c r="J100" s="51">
        <f t="shared" si="11"/>
        <v>3494600</v>
      </c>
      <c r="K100" s="52">
        <f t="shared" si="12"/>
        <v>3774168</v>
      </c>
      <c r="L100" s="53">
        <f t="shared" si="7"/>
        <v>8000</v>
      </c>
      <c r="M100" s="52">
        <f t="shared" si="13"/>
        <v>1155440</v>
      </c>
      <c r="N100" s="44" t="s">
        <v>31</v>
      </c>
    </row>
    <row r="101" spans="1:15" s="46" customFormat="1" ht="16.5" hidden="1" x14ac:dyDescent="0.3">
      <c r="A101" s="31">
        <v>100</v>
      </c>
      <c r="B101" s="42">
        <v>1901</v>
      </c>
      <c r="C101" s="42">
        <v>19</v>
      </c>
      <c r="D101" s="42" t="s">
        <v>17</v>
      </c>
      <c r="E101" s="42">
        <v>327</v>
      </c>
      <c r="F101" s="42">
        <v>54</v>
      </c>
      <c r="G101" s="42">
        <f t="shared" si="8"/>
        <v>381</v>
      </c>
      <c r="H101" s="43">
        <f t="shared" si="9"/>
        <v>419.1</v>
      </c>
      <c r="I101" s="50">
        <f t="shared" si="19"/>
        <v>8650</v>
      </c>
      <c r="J101" s="51">
        <f t="shared" si="11"/>
        <v>3295650</v>
      </c>
      <c r="K101" s="52">
        <f t="shared" si="12"/>
        <v>3559302</v>
      </c>
      <c r="L101" s="53">
        <f t="shared" si="7"/>
        <v>7500</v>
      </c>
      <c r="M101" s="52">
        <f t="shared" si="13"/>
        <v>1089660</v>
      </c>
      <c r="N101" s="44" t="s">
        <v>31</v>
      </c>
      <c r="O101" s="45"/>
    </row>
    <row r="102" spans="1:15" s="46" customFormat="1" ht="16.5" hidden="1" x14ac:dyDescent="0.3">
      <c r="A102" s="31">
        <v>101</v>
      </c>
      <c r="B102" s="42">
        <v>1902</v>
      </c>
      <c r="C102" s="42">
        <v>19</v>
      </c>
      <c r="D102" s="42" t="s">
        <v>17</v>
      </c>
      <c r="E102" s="42">
        <v>339</v>
      </c>
      <c r="F102" s="42">
        <v>49</v>
      </c>
      <c r="G102" s="42">
        <f t="shared" si="8"/>
        <v>388</v>
      </c>
      <c r="H102" s="43">
        <f t="shared" si="9"/>
        <v>426.8</v>
      </c>
      <c r="I102" s="50">
        <f t="shared" si="19"/>
        <v>8650</v>
      </c>
      <c r="J102" s="51">
        <f t="shared" si="11"/>
        <v>3356200</v>
      </c>
      <c r="K102" s="52">
        <f t="shared" si="12"/>
        <v>3624696</v>
      </c>
      <c r="L102" s="53">
        <f t="shared" si="7"/>
        <v>7500</v>
      </c>
      <c r="M102" s="52">
        <f t="shared" si="13"/>
        <v>1109680</v>
      </c>
      <c r="N102" s="44" t="s">
        <v>31</v>
      </c>
      <c r="O102" s="45"/>
    </row>
    <row r="103" spans="1:15" s="46" customFormat="1" ht="16.5" x14ac:dyDescent="0.3">
      <c r="A103" s="31">
        <v>102</v>
      </c>
      <c r="B103" s="42">
        <v>1903</v>
      </c>
      <c r="C103" s="42">
        <v>19</v>
      </c>
      <c r="D103" s="42" t="s">
        <v>12</v>
      </c>
      <c r="E103" s="42">
        <v>527</v>
      </c>
      <c r="F103" s="42">
        <v>45</v>
      </c>
      <c r="G103" s="42">
        <f t="shared" si="8"/>
        <v>572</v>
      </c>
      <c r="H103" s="43">
        <f t="shared" si="9"/>
        <v>629.20000000000005</v>
      </c>
      <c r="I103" s="50">
        <f>I102</f>
        <v>8650</v>
      </c>
      <c r="J103" s="51">
        <f t="shared" si="11"/>
        <v>4947800</v>
      </c>
      <c r="K103" s="52">
        <f t="shared" si="12"/>
        <v>5343624</v>
      </c>
      <c r="L103" s="53">
        <f t="shared" si="7"/>
        <v>11000</v>
      </c>
      <c r="M103" s="52">
        <f t="shared" si="13"/>
        <v>1635920.0000000002</v>
      </c>
      <c r="N103" s="44" t="s">
        <v>31</v>
      </c>
      <c r="O103" s="45"/>
    </row>
    <row r="104" spans="1:15" s="46" customFormat="1" ht="16.5" x14ac:dyDescent="0.3">
      <c r="A104" s="31">
        <v>103</v>
      </c>
      <c r="B104" s="42">
        <v>1904</v>
      </c>
      <c r="C104" s="42">
        <v>19</v>
      </c>
      <c r="D104" s="42" t="s">
        <v>12</v>
      </c>
      <c r="E104" s="42">
        <v>527</v>
      </c>
      <c r="F104" s="42">
        <v>45</v>
      </c>
      <c r="G104" s="42">
        <f t="shared" si="8"/>
        <v>572</v>
      </c>
      <c r="H104" s="43">
        <f t="shared" si="9"/>
        <v>629.20000000000005</v>
      </c>
      <c r="I104" s="50">
        <f t="shared" ref="I104:I108" si="20">I103</f>
        <v>8650</v>
      </c>
      <c r="J104" s="51">
        <f t="shared" si="11"/>
        <v>4947800</v>
      </c>
      <c r="K104" s="52">
        <f t="shared" si="12"/>
        <v>5343624</v>
      </c>
      <c r="L104" s="53">
        <f t="shared" si="7"/>
        <v>11000</v>
      </c>
      <c r="M104" s="52">
        <f t="shared" si="13"/>
        <v>1635920.0000000002</v>
      </c>
      <c r="N104" s="44" t="s">
        <v>31</v>
      </c>
      <c r="O104" s="45"/>
    </row>
    <row r="105" spans="1:15" s="46" customFormat="1" ht="16.5" hidden="1" x14ac:dyDescent="0.3">
      <c r="A105" s="31">
        <v>104</v>
      </c>
      <c r="B105" s="42">
        <v>1905</v>
      </c>
      <c r="C105" s="42">
        <v>19</v>
      </c>
      <c r="D105" s="42" t="s">
        <v>17</v>
      </c>
      <c r="E105" s="42">
        <v>370</v>
      </c>
      <c r="F105" s="42">
        <v>39</v>
      </c>
      <c r="G105" s="42">
        <f t="shared" si="8"/>
        <v>409</v>
      </c>
      <c r="H105" s="43">
        <f t="shared" si="9"/>
        <v>449.90000000000003</v>
      </c>
      <c r="I105" s="50">
        <f t="shared" si="20"/>
        <v>8650</v>
      </c>
      <c r="J105" s="51">
        <f t="shared" si="11"/>
        <v>3537850</v>
      </c>
      <c r="K105" s="52">
        <f t="shared" si="12"/>
        <v>3820878</v>
      </c>
      <c r="L105" s="53">
        <f t="shared" si="7"/>
        <v>8000</v>
      </c>
      <c r="M105" s="52">
        <f t="shared" si="13"/>
        <v>1169740</v>
      </c>
      <c r="N105" s="44" t="s">
        <v>31</v>
      </c>
      <c r="O105" s="45"/>
    </row>
    <row r="106" spans="1:15" s="46" customFormat="1" ht="16.5" hidden="1" x14ac:dyDescent="0.3">
      <c r="A106" s="31">
        <v>105</v>
      </c>
      <c r="B106" s="42">
        <v>1906</v>
      </c>
      <c r="C106" s="42">
        <v>19</v>
      </c>
      <c r="D106" s="42" t="s">
        <v>17</v>
      </c>
      <c r="E106" s="42">
        <v>365</v>
      </c>
      <c r="F106" s="42">
        <v>39</v>
      </c>
      <c r="G106" s="42">
        <f t="shared" si="8"/>
        <v>404</v>
      </c>
      <c r="H106" s="43">
        <f t="shared" si="9"/>
        <v>444.40000000000003</v>
      </c>
      <c r="I106" s="50">
        <f t="shared" si="20"/>
        <v>8650</v>
      </c>
      <c r="J106" s="51">
        <f t="shared" si="11"/>
        <v>3494600</v>
      </c>
      <c r="K106" s="52">
        <f t="shared" si="12"/>
        <v>3774168</v>
      </c>
      <c r="L106" s="53">
        <f t="shared" si="7"/>
        <v>8000</v>
      </c>
      <c r="M106" s="52">
        <f t="shared" si="13"/>
        <v>1155440</v>
      </c>
      <c r="N106" s="44" t="s">
        <v>31</v>
      </c>
      <c r="O106" s="45"/>
    </row>
    <row r="107" spans="1:15" s="46" customFormat="1" ht="16.5" hidden="1" x14ac:dyDescent="0.3">
      <c r="A107" s="31">
        <v>106</v>
      </c>
      <c r="B107" s="42">
        <v>2001</v>
      </c>
      <c r="C107" s="42">
        <v>20</v>
      </c>
      <c r="D107" s="42" t="s">
        <v>17</v>
      </c>
      <c r="E107" s="42">
        <v>327</v>
      </c>
      <c r="F107" s="42">
        <v>54</v>
      </c>
      <c r="G107" s="42">
        <f t="shared" si="8"/>
        <v>381</v>
      </c>
      <c r="H107" s="43">
        <f t="shared" si="9"/>
        <v>419.1</v>
      </c>
      <c r="I107" s="50">
        <f>I106</f>
        <v>8650</v>
      </c>
      <c r="J107" s="51">
        <f t="shared" si="11"/>
        <v>3295650</v>
      </c>
      <c r="K107" s="52">
        <f t="shared" si="12"/>
        <v>3559302</v>
      </c>
      <c r="L107" s="53">
        <f t="shared" si="7"/>
        <v>7500</v>
      </c>
      <c r="M107" s="52">
        <f t="shared" si="13"/>
        <v>1089660</v>
      </c>
      <c r="N107" s="44" t="s">
        <v>31</v>
      </c>
      <c r="O107" s="45"/>
    </row>
    <row r="108" spans="1:15" s="46" customFormat="1" ht="16.5" hidden="1" x14ac:dyDescent="0.3">
      <c r="A108" s="31">
        <v>107</v>
      </c>
      <c r="B108" s="42">
        <v>2002</v>
      </c>
      <c r="C108" s="42">
        <v>20</v>
      </c>
      <c r="D108" s="42" t="s">
        <v>17</v>
      </c>
      <c r="E108" s="42">
        <v>339</v>
      </c>
      <c r="F108" s="42">
        <v>49</v>
      </c>
      <c r="G108" s="42">
        <f t="shared" si="8"/>
        <v>388</v>
      </c>
      <c r="H108" s="43">
        <f t="shared" si="9"/>
        <v>426.8</v>
      </c>
      <c r="I108" s="50">
        <f t="shared" si="20"/>
        <v>8650</v>
      </c>
      <c r="J108" s="51">
        <f t="shared" si="11"/>
        <v>3356200</v>
      </c>
      <c r="K108" s="52">
        <f t="shared" si="12"/>
        <v>3624696</v>
      </c>
      <c r="L108" s="53">
        <f t="shared" si="7"/>
        <v>7500</v>
      </c>
      <c r="M108" s="52">
        <f t="shared" si="13"/>
        <v>1109680</v>
      </c>
      <c r="N108" s="44" t="s">
        <v>31</v>
      </c>
      <c r="O108" s="45"/>
    </row>
    <row r="109" spans="1:15" s="46" customFormat="1" ht="16.5" x14ac:dyDescent="0.3">
      <c r="A109" s="31">
        <v>108</v>
      </c>
      <c r="B109" s="42">
        <v>2003</v>
      </c>
      <c r="C109" s="42">
        <v>20</v>
      </c>
      <c r="D109" s="42" t="s">
        <v>12</v>
      </c>
      <c r="E109" s="42">
        <v>527</v>
      </c>
      <c r="F109" s="42">
        <v>45</v>
      </c>
      <c r="G109" s="42">
        <f t="shared" si="8"/>
        <v>572</v>
      </c>
      <c r="H109" s="43">
        <f t="shared" si="9"/>
        <v>629.20000000000005</v>
      </c>
      <c r="I109" s="50">
        <f>I108</f>
        <v>8650</v>
      </c>
      <c r="J109" s="51">
        <f t="shared" si="11"/>
        <v>4947800</v>
      </c>
      <c r="K109" s="52">
        <f t="shared" si="12"/>
        <v>5343624</v>
      </c>
      <c r="L109" s="53">
        <f t="shared" si="7"/>
        <v>11000</v>
      </c>
      <c r="M109" s="52">
        <f t="shared" si="13"/>
        <v>1635920.0000000002</v>
      </c>
      <c r="N109" s="44" t="s">
        <v>31</v>
      </c>
      <c r="O109" s="45"/>
    </row>
    <row r="110" spans="1:15" s="46" customFormat="1" ht="16.5" x14ac:dyDescent="0.3">
      <c r="A110" s="31">
        <v>109</v>
      </c>
      <c r="B110" s="42">
        <v>2004</v>
      </c>
      <c r="C110" s="42">
        <v>20</v>
      </c>
      <c r="D110" s="42" t="s">
        <v>12</v>
      </c>
      <c r="E110" s="42">
        <v>527</v>
      </c>
      <c r="F110" s="42">
        <v>45</v>
      </c>
      <c r="G110" s="42">
        <f t="shared" si="8"/>
        <v>572</v>
      </c>
      <c r="H110" s="43">
        <f t="shared" si="9"/>
        <v>629.20000000000005</v>
      </c>
      <c r="I110" s="50">
        <f t="shared" ref="I110:I114" si="21">I109</f>
        <v>8650</v>
      </c>
      <c r="J110" s="51">
        <f t="shared" si="11"/>
        <v>4947800</v>
      </c>
      <c r="K110" s="52">
        <f t="shared" si="12"/>
        <v>5343624</v>
      </c>
      <c r="L110" s="53">
        <f t="shared" si="7"/>
        <v>11000</v>
      </c>
      <c r="M110" s="52">
        <f t="shared" si="13"/>
        <v>1635920.0000000002</v>
      </c>
      <c r="N110" s="44" t="s">
        <v>31</v>
      </c>
      <c r="O110" s="45"/>
    </row>
    <row r="111" spans="1:15" s="46" customFormat="1" ht="16.5" hidden="1" x14ac:dyDescent="0.3">
      <c r="A111" s="31">
        <v>110</v>
      </c>
      <c r="B111" s="42">
        <v>2005</v>
      </c>
      <c r="C111" s="42">
        <v>20</v>
      </c>
      <c r="D111" s="42" t="s">
        <v>17</v>
      </c>
      <c r="E111" s="42">
        <v>370</v>
      </c>
      <c r="F111" s="42">
        <v>39</v>
      </c>
      <c r="G111" s="42">
        <f t="shared" si="8"/>
        <v>409</v>
      </c>
      <c r="H111" s="43">
        <f t="shared" si="9"/>
        <v>449.90000000000003</v>
      </c>
      <c r="I111" s="50">
        <f t="shared" si="21"/>
        <v>8650</v>
      </c>
      <c r="J111" s="51">
        <f t="shared" si="11"/>
        <v>3537850</v>
      </c>
      <c r="K111" s="52">
        <f t="shared" si="12"/>
        <v>3820878</v>
      </c>
      <c r="L111" s="53">
        <f t="shared" si="7"/>
        <v>8000</v>
      </c>
      <c r="M111" s="52">
        <f t="shared" si="13"/>
        <v>1169740</v>
      </c>
      <c r="N111" s="44" t="s">
        <v>31</v>
      </c>
      <c r="O111" s="45"/>
    </row>
    <row r="112" spans="1:15" s="46" customFormat="1" ht="16.5" hidden="1" x14ac:dyDescent="0.3">
      <c r="A112" s="31">
        <v>111</v>
      </c>
      <c r="B112" s="42">
        <v>2006</v>
      </c>
      <c r="C112" s="42">
        <v>20</v>
      </c>
      <c r="D112" s="42" t="s">
        <v>17</v>
      </c>
      <c r="E112" s="42">
        <v>365</v>
      </c>
      <c r="F112" s="42">
        <v>39</v>
      </c>
      <c r="G112" s="42">
        <f t="shared" si="8"/>
        <v>404</v>
      </c>
      <c r="H112" s="43">
        <f t="shared" si="9"/>
        <v>444.40000000000003</v>
      </c>
      <c r="I112" s="50">
        <f t="shared" si="21"/>
        <v>8650</v>
      </c>
      <c r="J112" s="51">
        <f t="shared" si="11"/>
        <v>3494600</v>
      </c>
      <c r="K112" s="52">
        <f t="shared" si="12"/>
        <v>3774168</v>
      </c>
      <c r="L112" s="53">
        <f t="shared" si="7"/>
        <v>8000</v>
      </c>
      <c r="M112" s="52">
        <f t="shared" si="13"/>
        <v>1155440</v>
      </c>
      <c r="N112" s="44" t="s">
        <v>31</v>
      </c>
      <c r="O112" s="45"/>
    </row>
    <row r="113" spans="1:15" s="46" customFormat="1" ht="16.5" hidden="1" x14ac:dyDescent="0.3">
      <c r="A113" s="31">
        <v>112</v>
      </c>
      <c r="B113" s="42">
        <v>2101</v>
      </c>
      <c r="C113" s="42">
        <v>21</v>
      </c>
      <c r="D113" s="42" t="s">
        <v>17</v>
      </c>
      <c r="E113" s="42">
        <v>327</v>
      </c>
      <c r="F113" s="42">
        <v>54</v>
      </c>
      <c r="G113" s="42">
        <f t="shared" si="8"/>
        <v>381</v>
      </c>
      <c r="H113" s="43">
        <f t="shared" si="9"/>
        <v>419.1</v>
      </c>
      <c r="I113" s="50">
        <f>I112+50</f>
        <v>8700</v>
      </c>
      <c r="J113" s="51">
        <f t="shared" si="11"/>
        <v>3314700</v>
      </c>
      <c r="K113" s="52">
        <f t="shared" si="12"/>
        <v>3579876</v>
      </c>
      <c r="L113" s="53">
        <f t="shared" si="7"/>
        <v>7500</v>
      </c>
      <c r="M113" s="52">
        <f t="shared" si="13"/>
        <v>1089660</v>
      </c>
      <c r="N113" s="44" t="s">
        <v>31</v>
      </c>
      <c r="O113" s="45"/>
    </row>
    <row r="114" spans="1:15" s="46" customFormat="1" ht="16.5" hidden="1" x14ac:dyDescent="0.3">
      <c r="A114" s="31">
        <v>113</v>
      </c>
      <c r="B114" s="42">
        <v>2102</v>
      </c>
      <c r="C114" s="42">
        <v>21</v>
      </c>
      <c r="D114" s="42" t="s">
        <v>17</v>
      </c>
      <c r="E114" s="42">
        <v>339</v>
      </c>
      <c r="F114" s="42">
        <v>49</v>
      </c>
      <c r="G114" s="42">
        <f t="shared" si="8"/>
        <v>388</v>
      </c>
      <c r="H114" s="43">
        <f t="shared" si="9"/>
        <v>426.8</v>
      </c>
      <c r="I114" s="50">
        <f t="shared" si="21"/>
        <v>8700</v>
      </c>
      <c r="J114" s="51">
        <f t="shared" si="11"/>
        <v>3375600</v>
      </c>
      <c r="K114" s="52">
        <f t="shared" si="12"/>
        <v>3645648</v>
      </c>
      <c r="L114" s="53">
        <f t="shared" si="7"/>
        <v>7500</v>
      </c>
      <c r="M114" s="52">
        <f t="shared" si="13"/>
        <v>1109680</v>
      </c>
      <c r="N114" s="44" t="s">
        <v>31</v>
      </c>
      <c r="O114" s="45"/>
    </row>
    <row r="115" spans="1:15" s="46" customFormat="1" ht="16.5" x14ac:dyDescent="0.3">
      <c r="A115" s="31">
        <v>114</v>
      </c>
      <c r="B115" s="42">
        <v>2103</v>
      </c>
      <c r="C115" s="42">
        <v>21</v>
      </c>
      <c r="D115" s="42" t="s">
        <v>12</v>
      </c>
      <c r="E115" s="42">
        <v>527</v>
      </c>
      <c r="F115" s="42">
        <v>45</v>
      </c>
      <c r="G115" s="42">
        <f t="shared" si="8"/>
        <v>572</v>
      </c>
      <c r="H115" s="43">
        <f t="shared" si="9"/>
        <v>629.20000000000005</v>
      </c>
      <c r="I115" s="50">
        <f>I114</f>
        <v>8700</v>
      </c>
      <c r="J115" s="51">
        <f t="shared" si="11"/>
        <v>4976400</v>
      </c>
      <c r="K115" s="52">
        <f t="shared" si="12"/>
        <v>5374512</v>
      </c>
      <c r="L115" s="53">
        <f t="shared" si="7"/>
        <v>11000</v>
      </c>
      <c r="M115" s="52">
        <f t="shared" si="13"/>
        <v>1635920.0000000002</v>
      </c>
      <c r="N115" s="44" t="s">
        <v>31</v>
      </c>
      <c r="O115" s="45"/>
    </row>
    <row r="116" spans="1:15" s="46" customFormat="1" ht="16.5" x14ac:dyDescent="0.3">
      <c r="A116" s="31">
        <v>115</v>
      </c>
      <c r="B116" s="42">
        <v>2104</v>
      </c>
      <c r="C116" s="42">
        <v>21</v>
      </c>
      <c r="D116" s="42" t="s">
        <v>12</v>
      </c>
      <c r="E116" s="42">
        <v>527</v>
      </c>
      <c r="F116" s="42">
        <v>45</v>
      </c>
      <c r="G116" s="42">
        <f t="shared" si="8"/>
        <v>572</v>
      </c>
      <c r="H116" s="43">
        <f t="shared" si="9"/>
        <v>629.20000000000005</v>
      </c>
      <c r="I116" s="50">
        <f t="shared" ref="I116:I119" si="22">I115</f>
        <v>8700</v>
      </c>
      <c r="J116" s="51">
        <f t="shared" si="11"/>
        <v>4976400</v>
      </c>
      <c r="K116" s="52">
        <f t="shared" si="12"/>
        <v>5374512</v>
      </c>
      <c r="L116" s="53">
        <f t="shared" si="7"/>
        <v>11000</v>
      </c>
      <c r="M116" s="52">
        <f t="shared" si="13"/>
        <v>1635920.0000000002</v>
      </c>
      <c r="N116" s="44" t="s">
        <v>31</v>
      </c>
      <c r="O116" s="45"/>
    </row>
    <row r="117" spans="1:15" s="46" customFormat="1" ht="16.5" hidden="1" x14ac:dyDescent="0.3">
      <c r="A117" s="31">
        <v>116</v>
      </c>
      <c r="B117" s="42">
        <v>2105</v>
      </c>
      <c r="C117" s="42">
        <v>21</v>
      </c>
      <c r="D117" s="42" t="s">
        <v>17</v>
      </c>
      <c r="E117" s="42">
        <v>370</v>
      </c>
      <c r="F117" s="42">
        <v>39</v>
      </c>
      <c r="G117" s="42">
        <f t="shared" si="8"/>
        <v>409</v>
      </c>
      <c r="H117" s="43">
        <f t="shared" si="9"/>
        <v>449.90000000000003</v>
      </c>
      <c r="I117" s="50">
        <f t="shared" si="22"/>
        <v>8700</v>
      </c>
      <c r="J117" s="51">
        <f t="shared" si="11"/>
        <v>3558300</v>
      </c>
      <c r="K117" s="52">
        <f t="shared" si="12"/>
        <v>3842964</v>
      </c>
      <c r="L117" s="53">
        <f t="shared" si="7"/>
        <v>8000</v>
      </c>
      <c r="M117" s="52">
        <f t="shared" si="13"/>
        <v>1169740</v>
      </c>
      <c r="N117" s="44" t="s">
        <v>31</v>
      </c>
      <c r="O117" s="45"/>
    </row>
    <row r="118" spans="1:15" s="46" customFormat="1" ht="16.5" hidden="1" x14ac:dyDescent="0.3">
      <c r="A118" s="31">
        <v>117</v>
      </c>
      <c r="B118" s="42">
        <v>2106</v>
      </c>
      <c r="C118" s="42">
        <v>21</v>
      </c>
      <c r="D118" s="42" t="s">
        <v>17</v>
      </c>
      <c r="E118" s="42">
        <v>365</v>
      </c>
      <c r="F118" s="42">
        <v>39</v>
      </c>
      <c r="G118" s="42">
        <f t="shared" si="8"/>
        <v>404</v>
      </c>
      <c r="H118" s="43">
        <f t="shared" si="9"/>
        <v>444.40000000000003</v>
      </c>
      <c r="I118" s="50">
        <f t="shared" si="22"/>
        <v>8700</v>
      </c>
      <c r="J118" s="51">
        <f t="shared" si="11"/>
        <v>3514800</v>
      </c>
      <c r="K118" s="52">
        <f t="shared" si="12"/>
        <v>3795984</v>
      </c>
      <c r="L118" s="53">
        <f t="shared" si="7"/>
        <v>8000</v>
      </c>
      <c r="M118" s="52">
        <f t="shared" si="13"/>
        <v>1155440</v>
      </c>
      <c r="N118" s="44" t="s">
        <v>31</v>
      </c>
      <c r="O118" s="45"/>
    </row>
    <row r="119" spans="1:15" s="46" customFormat="1" ht="16.5" hidden="1" x14ac:dyDescent="0.3">
      <c r="A119" s="31">
        <v>118</v>
      </c>
      <c r="B119" s="42">
        <v>2201</v>
      </c>
      <c r="C119" s="42">
        <v>22</v>
      </c>
      <c r="D119" s="42" t="s">
        <v>17</v>
      </c>
      <c r="E119" s="42">
        <v>327</v>
      </c>
      <c r="F119" s="42">
        <v>54</v>
      </c>
      <c r="G119" s="42">
        <f t="shared" si="8"/>
        <v>381</v>
      </c>
      <c r="H119" s="43">
        <f t="shared" si="9"/>
        <v>419.1</v>
      </c>
      <c r="I119" s="50">
        <f t="shared" si="22"/>
        <v>8700</v>
      </c>
      <c r="J119" s="51">
        <f t="shared" si="11"/>
        <v>3314700</v>
      </c>
      <c r="K119" s="52">
        <f t="shared" si="12"/>
        <v>3579876</v>
      </c>
      <c r="L119" s="53">
        <f t="shared" si="7"/>
        <v>7500</v>
      </c>
      <c r="M119" s="52">
        <f t="shared" si="13"/>
        <v>1089660</v>
      </c>
      <c r="N119" s="44" t="s">
        <v>31</v>
      </c>
      <c r="O119" s="45"/>
    </row>
    <row r="120" spans="1:15" s="46" customFormat="1" ht="16.5" hidden="1" x14ac:dyDescent="0.3">
      <c r="A120" s="31">
        <v>119</v>
      </c>
      <c r="B120" s="42">
        <v>2202</v>
      </c>
      <c r="C120" s="42">
        <v>22</v>
      </c>
      <c r="D120" s="42" t="s">
        <v>17</v>
      </c>
      <c r="E120" s="42">
        <v>339</v>
      </c>
      <c r="F120" s="42">
        <v>49</v>
      </c>
      <c r="G120" s="42">
        <f t="shared" si="8"/>
        <v>388</v>
      </c>
      <c r="H120" s="43">
        <f t="shared" si="9"/>
        <v>426.8</v>
      </c>
      <c r="I120" s="50">
        <f>I119</f>
        <v>8700</v>
      </c>
      <c r="J120" s="51">
        <f t="shared" si="11"/>
        <v>3375600</v>
      </c>
      <c r="K120" s="52">
        <f t="shared" si="12"/>
        <v>3645648</v>
      </c>
      <c r="L120" s="53">
        <f t="shared" si="7"/>
        <v>7500</v>
      </c>
      <c r="M120" s="52">
        <f t="shared" si="13"/>
        <v>1109680</v>
      </c>
      <c r="N120" s="44" t="s">
        <v>31</v>
      </c>
      <c r="O120" s="45"/>
    </row>
    <row r="121" spans="1:15" s="46" customFormat="1" ht="16.5" x14ac:dyDescent="0.3">
      <c r="A121" s="31">
        <v>120</v>
      </c>
      <c r="B121" s="42">
        <v>2203</v>
      </c>
      <c r="C121" s="42">
        <v>22</v>
      </c>
      <c r="D121" s="42" t="s">
        <v>12</v>
      </c>
      <c r="E121" s="42">
        <v>527</v>
      </c>
      <c r="F121" s="42">
        <v>45</v>
      </c>
      <c r="G121" s="42">
        <f t="shared" si="8"/>
        <v>572</v>
      </c>
      <c r="H121" s="43">
        <f t="shared" si="9"/>
        <v>629.20000000000005</v>
      </c>
      <c r="I121" s="50">
        <f t="shared" ref="I121:I124" si="23">I120</f>
        <v>8700</v>
      </c>
      <c r="J121" s="51">
        <f t="shared" si="11"/>
        <v>4976400</v>
      </c>
      <c r="K121" s="52">
        <f t="shared" si="12"/>
        <v>5374512</v>
      </c>
      <c r="L121" s="53">
        <f t="shared" si="7"/>
        <v>11000</v>
      </c>
      <c r="M121" s="52">
        <f t="shared" si="13"/>
        <v>1635920.0000000002</v>
      </c>
      <c r="N121" s="44" t="s">
        <v>31</v>
      </c>
      <c r="O121" s="45"/>
    </row>
    <row r="122" spans="1:15" s="46" customFormat="1" ht="16.5" x14ac:dyDescent="0.3">
      <c r="A122" s="31">
        <v>121</v>
      </c>
      <c r="B122" s="42">
        <v>2204</v>
      </c>
      <c r="C122" s="42">
        <v>22</v>
      </c>
      <c r="D122" s="42" t="s">
        <v>12</v>
      </c>
      <c r="E122" s="42">
        <v>527</v>
      </c>
      <c r="F122" s="42">
        <v>45</v>
      </c>
      <c r="G122" s="42">
        <f t="shared" si="8"/>
        <v>572</v>
      </c>
      <c r="H122" s="43">
        <f t="shared" si="9"/>
        <v>629.20000000000005</v>
      </c>
      <c r="I122" s="50">
        <f t="shared" si="23"/>
        <v>8700</v>
      </c>
      <c r="J122" s="51">
        <f t="shared" si="11"/>
        <v>4976400</v>
      </c>
      <c r="K122" s="52">
        <f t="shared" si="12"/>
        <v>5374512</v>
      </c>
      <c r="L122" s="53">
        <f t="shared" si="7"/>
        <v>11000</v>
      </c>
      <c r="M122" s="52">
        <f t="shared" si="13"/>
        <v>1635920.0000000002</v>
      </c>
      <c r="N122" s="44" t="s">
        <v>31</v>
      </c>
      <c r="O122" s="45"/>
    </row>
    <row r="123" spans="1:15" s="46" customFormat="1" ht="16.5" hidden="1" x14ac:dyDescent="0.3">
      <c r="A123" s="31">
        <v>122</v>
      </c>
      <c r="B123" s="42">
        <v>2205</v>
      </c>
      <c r="C123" s="42">
        <v>22</v>
      </c>
      <c r="D123" s="42" t="s">
        <v>17</v>
      </c>
      <c r="E123" s="42">
        <v>370</v>
      </c>
      <c r="F123" s="42">
        <v>39</v>
      </c>
      <c r="G123" s="42">
        <f t="shared" si="8"/>
        <v>409</v>
      </c>
      <c r="H123" s="43">
        <f t="shared" si="9"/>
        <v>449.90000000000003</v>
      </c>
      <c r="I123" s="50">
        <f t="shared" si="23"/>
        <v>8700</v>
      </c>
      <c r="J123" s="51">
        <f t="shared" si="11"/>
        <v>3558300</v>
      </c>
      <c r="K123" s="52">
        <f t="shared" si="12"/>
        <v>3842964</v>
      </c>
      <c r="L123" s="53">
        <f t="shared" si="7"/>
        <v>8000</v>
      </c>
      <c r="M123" s="52">
        <f t="shared" si="13"/>
        <v>1169740</v>
      </c>
      <c r="N123" s="44" t="s">
        <v>31</v>
      </c>
      <c r="O123" s="45"/>
    </row>
    <row r="124" spans="1:15" s="46" customFormat="1" ht="16.5" hidden="1" x14ac:dyDescent="0.3">
      <c r="A124" s="31">
        <v>123</v>
      </c>
      <c r="B124" s="42">
        <v>2206</v>
      </c>
      <c r="C124" s="42">
        <v>22</v>
      </c>
      <c r="D124" s="42" t="s">
        <v>17</v>
      </c>
      <c r="E124" s="42">
        <v>365</v>
      </c>
      <c r="F124" s="42">
        <v>39</v>
      </c>
      <c r="G124" s="42">
        <f t="shared" si="8"/>
        <v>404</v>
      </c>
      <c r="H124" s="43">
        <f t="shared" si="9"/>
        <v>444.40000000000003</v>
      </c>
      <c r="I124" s="50">
        <f t="shared" si="23"/>
        <v>8700</v>
      </c>
      <c r="J124" s="51">
        <f t="shared" si="11"/>
        <v>3514800</v>
      </c>
      <c r="K124" s="52">
        <f t="shared" si="12"/>
        <v>3795984</v>
      </c>
      <c r="L124" s="53">
        <f t="shared" ref="L124:L187" si="24">MROUND((K124*0.025/12),500)</f>
        <v>8000</v>
      </c>
      <c r="M124" s="52">
        <f t="shared" si="13"/>
        <v>1155440</v>
      </c>
      <c r="N124" s="44" t="s">
        <v>31</v>
      </c>
      <c r="O124" s="45"/>
    </row>
    <row r="125" spans="1:15" s="46" customFormat="1" ht="16.5" hidden="1" x14ac:dyDescent="0.3">
      <c r="A125" s="31">
        <v>124</v>
      </c>
      <c r="B125" s="42">
        <v>2301</v>
      </c>
      <c r="C125" s="42">
        <v>23</v>
      </c>
      <c r="D125" s="42" t="s">
        <v>17</v>
      </c>
      <c r="E125" s="42">
        <v>327</v>
      </c>
      <c r="F125" s="42">
        <v>54</v>
      </c>
      <c r="G125" s="42">
        <f t="shared" ref="G125:G135" si="25">E125+F125</f>
        <v>381</v>
      </c>
      <c r="H125" s="43">
        <f t="shared" ref="H125:H138" si="26">G125*1.1</f>
        <v>419.1</v>
      </c>
      <c r="I125" s="50">
        <f>I124</f>
        <v>8700</v>
      </c>
      <c r="J125" s="51">
        <f t="shared" ref="J125:J135" si="27">G125*I125</f>
        <v>3314700</v>
      </c>
      <c r="K125" s="52">
        <f t="shared" ref="K125:K135" si="28">ROUND(J125*1.08,0)</f>
        <v>3579876</v>
      </c>
      <c r="L125" s="53">
        <f t="shared" si="24"/>
        <v>7500</v>
      </c>
      <c r="M125" s="52">
        <f t="shared" ref="M125:M135" si="29">H125*2600</f>
        <v>1089660</v>
      </c>
      <c r="N125" s="44" t="s">
        <v>31</v>
      </c>
      <c r="O125" s="45"/>
    </row>
    <row r="126" spans="1:15" s="46" customFormat="1" ht="16.5" x14ac:dyDescent="0.3">
      <c r="A126" s="31">
        <v>125</v>
      </c>
      <c r="B126" s="42">
        <v>2303</v>
      </c>
      <c r="C126" s="42">
        <v>23</v>
      </c>
      <c r="D126" s="42" t="s">
        <v>12</v>
      </c>
      <c r="E126" s="42">
        <v>527</v>
      </c>
      <c r="F126" s="42">
        <v>45</v>
      </c>
      <c r="G126" s="42">
        <f t="shared" si="25"/>
        <v>572</v>
      </c>
      <c r="H126" s="43">
        <f t="shared" si="26"/>
        <v>629.20000000000005</v>
      </c>
      <c r="I126" s="50">
        <f>I125</f>
        <v>8700</v>
      </c>
      <c r="J126" s="51">
        <f t="shared" si="27"/>
        <v>4976400</v>
      </c>
      <c r="K126" s="52">
        <f t="shared" si="28"/>
        <v>5374512</v>
      </c>
      <c r="L126" s="53">
        <f t="shared" si="24"/>
        <v>11000</v>
      </c>
      <c r="M126" s="52">
        <f t="shared" si="29"/>
        <v>1635920.0000000002</v>
      </c>
      <c r="N126" s="44" t="s">
        <v>31</v>
      </c>
      <c r="O126" s="45"/>
    </row>
    <row r="127" spans="1:15" s="46" customFormat="1" ht="16.5" x14ac:dyDescent="0.3">
      <c r="A127" s="31">
        <v>126</v>
      </c>
      <c r="B127" s="42">
        <v>2304</v>
      </c>
      <c r="C127" s="42">
        <v>23</v>
      </c>
      <c r="D127" s="42" t="s">
        <v>12</v>
      </c>
      <c r="E127" s="42">
        <v>527</v>
      </c>
      <c r="F127" s="42">
        <v>45</v>
      </c>
      <c r="G127" s="42">
        <f t="shared" si="25"/>
        <v>572</v>
      </c>
      <c r="H127" s="43">
        <f t="shared" si="26"/>
        <v>629.20000000000005</v>
      </c>
      <c r="I127" s="50">
        <f>I126</f>
        <v>8700</v>
      </c>
      <c r="J127" s="51">
        <f t="shared" si="27"/>
        <v>4976400</v>
      </c>
      <c r="K127" s="52">
        <f t="shared" si="28"/>
        <v>5374512</v>
      </c>
      <c r="L127" s="53">
        <f t="shared" si="24"/>
        <v>11000</v>
      </c>
      <c r="M127" s="52">
        <f t="shared" si="29"/>
        <v>1635920.0000000002</v>
      </c>
      <c r="N127" s="44" t="s">
        <v>31</v>
      </c>
      <c r="O127" s="45"/>
    </row>
    <row r="128" spans="1:15" s="46" customFormat="1" ht="16.5" hidden="1" x14ac:dyDescent="0.3">
      <c r="A128" s="31">
        <v>127</v>
      </c>
      <c r="B128" s="42">
        <v>2305</v>
      </c>
      <c r="C128" s="42">
        <v>23</v>
      </c>
      <c r="D128" s="42" t="s">
        <v>17</v>
      </c>
      <c r="E128" s="42">
        <v>370</v>
      </c>
      <c r="F128" s="42">
        <v>39</v>
      </c>
      <c r="G128" s="42">
        <f t="shared" si="25"/>
        <v>409</v>
      </c>
      <c r="H128" s="43">
        <f t="shared" si="26"/>
        <v>449.90000000000003</v>
      </c>
      <c r="I128" s="50">
        <f>I127</f>
        <v>8700</v>
      </c>
      <c r="J128" s="51">
        <f t="shared" si="27"/>
        <v>3558300</v>
      </c>
      <c r="K128" s="52">
        <f t="shared" si="28"/>
        <v>3842964</v>
      </c>
      <c r="L128" s="53">
        <f t="shared" si="24"/>
        <v>8000</v>
      </c>
      <c r="M128" s="52">
        <f t="shared" si="29"/>
        <v>1169740</v>
      </c>
      <c r="N128" s="44" t="s">
        <v>31</v>
      </c>
      <c r="O128" s="45"/>
    </row>
    <row r="129" spans="1:15" s="46" customFormat="1" ht="16.5" hidden="1" x14ac:dyDescent="0.3">
      <c r="A129" s="31">
        <v>128</v>
      </c>
      <c r="B129" s="42">
        <v>2306</v>
      </c>
      <c r="C129" s="42">
        <v>23</v>
      </c>
      <c r="D129" s="42" t="s">
        <v>17</v>
      </c>
      <c r="E129" s="42">
        <v>365</v>
      </c>
      <c r="F129" s="42">
        <v>39</v>
      </c>
      <c r="G129" s="42">
        <f t="shared" si="25"/>
        <v>404</v>
      </c>
      <c r="H129" s="43">
        <f t="shared" si="26"/>
        <v>444.40000000000003</v>
      </c>
      <c r="I129" s="50">
        <f>I128</f>
        <v>8700</v>
      </c>
      <c r="J129" s="51">
        <f t="shared" si="27"/>
        <v>3514800</v>
      </c>
      <c r="K129" s="52">
        <f t="shared" si="28"/>
        <v>3795984</v>
      </c>
      <c r="L129" s="53">
        <f t="shared" si="24"/>
        <v>8000</v>
      </c>
      <c r="M129" s="52">
        <f t="shared" si="29"/>
        <v>1155440</v>
      </c>
      <c r="N129" s="44" t="s">
        <v>31</v>
      </c>
      <c r="O129" s="45"/>
    </row>
    <row r="130" spans="1:15" s="46" customFormat="1" ht="16.5" hidden="1" x14ac:dyDescent="0.3">
      <c r="A130" s="31">
        <v>129</v>
      </c>
      <c r="B130" s="42">
        <v>2401</v>
      </c>
      <c r="C130" s="42">
        <v>24</v>
      </c>
      <c r="D130" s="42" t="s">
        <v>17</v>
      </c>
      <c r="E130" s="42">
        <v>327</v>
      </c>
      <c r="F130" s="42">
        <v>54</v>
      </c>
      <c r="G130" s="42">
        <f t="shared" si="25"/>
        <v>381</v>
      </c>
      <c r="H130" s="43">
        <f t="shared" si="26"/>
        <v>419.1</v>
      </c>
      <c r="I130" s="50">
        <f>I129</f>
        <v>8700</v>
      </c>
      <c r="J130" s="51">
        <f t="shared" si="27"/>
        <v>3314700</v>
      </c>
      <c r="K130" s="52">
        <f t="shared" si="28"/>
        <v>3579876</v>
      </c>
      <c r="L130" s="53">
        <f t="shared" si="24"/>
        <v>7500</v>
      </c>
      <c r="M130" s="52">
        <f t="shared" si="29"/>
        <v>1089660</v>
      </c>
      <c r="N130" s="44" t="s">
        <v>31</v>
      </c>
      <c r="O130" s="45"/>
    </row>
    <row r="131" spans="1:15" s="46" customFormat="1" ht="16.5" hidden="1" x14ac:dyDescent="0.3">
      <c r="A131" s="31">
        <v>130</v>
      </c>
      <c r="B131" s="42">
        <v>2402</v>
      </c>
      <c r="C131" s="42">
        <v>24</v>
      </c>
      <c r="D131" s="42" t="s">
        <v>17</v>
      </c>
      <c r="E131" s="42">
        <v>339</v>
      </c>
      <c r="F131" s="42">
        <v>49</v>
      </c>
      <c r="G131" s="42">
        <f t="shared" si="25"/>
        <v>388</v>
      </c>
      <c r="H131" s="43">
        <f t="shared" si="26"/>
        <v>426.8</v>
      </c>
      <c r="I131" s="50">
        <f>I130</f>
        <v>8700</v>
      </c>
      <c r="J131" s="51">
        <f t="shared" si="27"/>
        <v>3375600</v>
      </c>
      <c r="K131" s="52">
        <f t="shared" si="28"/>
        <v>3645648</v>
      </c>
      <c r="L131" s="53">
        <f t="shared" si="24"/>
        <v>7500</v>
      </c>
      <c r="M131" s="52">
        <f t="shared" si="29"/>
        <v>1109680</v>
      </c>
      <c r="N131" s="44" t="s">
        <v>31</v>
      </c>
      <c r="O131" s="45"/>
    </row>
    <row r="132" spans="1:15" s="46" customFormat="1" ht="16.5" x14ac:dyDescent="0.3">
      <c r="A132" s="31">
        <v>131</v>
      </c>
      <c r="B132" s="42">
        <v>2403</v>
      </c>
      <c r="C132" s="42">
        <v>24</v>
      </c>
      <c r="D132" s="42" t="s">
        <v>12</v>
      </c>
      <c r="E132" s="42">
        <v>527</v>
      </c>
      <c r="F132" s="42">
        <v>45</v>
      </c>
      <c r="G132" s="42">
        <f t="shared" si="25"/>
        <v>572</v>
      </c>
      <c r="H132" s="43">
        <f t="shared" si="26"/>
        <v>629.20000000000005</v>
      </c>
      <c r="I132" s="50">
        <f>I131</f>
        <v>8700</v>
      </c>
      <c r="J132" s="51">
        <f t="shared" si="27"/>
        <v>4976400</v>
      </c>
      <c r="K132" s="52">
        <f t="shared" si="28"/>
        <v>5374512</v>
      </c>
      <c r="L132" s="53">
        <f t="shared" si="24"/>
        <v>11000</v>
      </c>
      <c r="M132" s="52">
        <f t="shared" si="29"/>
        <v>1635920.0000000002</v>
      </c>
      <c r="N132" s="44" t="s">
        <v>31</v>
      </c>
      <c r="O132" s="45"/>
    </row>
    <row r="133" spans="1:15" s="46" customFormat="1" ht="16.5" x14ac:dyDescent="0.3">
      <c r="A133" s="31">
        <v>132</v>
      </c>
      <c r="B133" s="42">
        <v>2404</v>
      </c>
      <c r="C133" s="42">
        <v>24</v>
      </c>
      <c r="D133" s="42" t="s">
        <v>12</v>
      </c>
      <c r="E133" s="42">
        <v>527</v>
      </c>
      <c r="F133" s="42">
        <v>45</v>
      </c>
      <c r="G133" s="42">
        <f t="shared" si="25"/>
        <v>572</v>
      </c>
      <c r="H133" s="43">
        <f t="shared" si="26"/>
        <v>629.20000000000005</v>
      </c>
      <c r="I133" s="50">
        <f>I132</f>
        <v>8700</v>
      </c>
      <c r="J133" s="51">
        <f t="shared" si="27"/>
        <v>4976400</v>
      </c>
      <c r="K133" s="52">
        <f t="shared" si="28"/>
        <v>5374512</v>
      </c>
      <c r="L133" s="53">
        <f t="shared" si="24"/>
        <v>11000</v>
      </c>
      <c r="M133" s="52">
        <f t="shared" si="29"/>
        <v>1635920.0000000002</v>
      </c>
      <c r="N133" s="44" t="s">
        <v>31</v>
      </c>
      <c r="O133" s="45"/>
    </row>
    <row r="134" spans="1:15" s="46" customFormat="1" ht="16.5" hidden="1" x14ac:dyDescent="0.3">
      <c r="A134" s="31">
        <v>133</v>
      </c>
      <c r="B134" s="42">
        <v>2405</v>
      </c>
      <c r="C134" s="42">
        <v>24</v>
      </c>
      <c r="D134" s="42" t="s">
        <v>17</v>
      </c>
      <c r="E134" s="42">
        <v>370</v>
      </c>
      <c r="F134" s="42">
        <v>39</v>
      </c>
      <c r="G134" s="42">
        <f t="shared" si="25"/>
        <v>409</v>
      </c>
      <c r="H134" s="43">
        <f t="shared" si="26"/>
        <v>449.90000000000003</v>
      </c>
      <c r="I134" s="50">
        <f t="shared" ref="I134:I135" si="30">I133</f>
        <v>8700</v>
      </c>
      <c r="J134" s="51">
        <f t="shared" si="27"/>
        <v>3558300</v>
      </c>
      <c r="K134" s="52">
        <f t="shared" si="28"/>
        <v>3842964</v>
      </c>
      <c r="L134" s="53">
        <f t="shared" si="24"/>
        <v>8000</v>
      </c>
      <c r="M134" s="52">
        <f t="shared" si="29"/>
        <v>1169740</v>
      </c>
      <c r="N134" s="44" t="s">
        <v>31</v>
      </c>
      <c r="O134" s="45"/>
    </row>
    <row r="135" spans="1:15" s="46" customFormat="1" ht="16.5" hidden="1" x14ac:dyDescent="0.3">
      <c r="A135" s="31">
        <v>134</v>
      </c>
      <c r="B135" s="42">
        <v>2406</v>
      </c>
      <c r="C135" s="42">
        <v>24</v>
      </c>
      <c r="D135" s="42" t="s">
        <v>17</v>
      </c>
      <c r="E135" s="42">
        <v>365</v>
      </c>
      <c r="F135" s="42">
        <v>39</v>
      </c>
      <c r="G135" s="42">
        <f t="shared" si="25"/>
        <v>404</v>
      </c>
      <c r="H135" s="43">
        <f t="shared" si="26"/>
        <v>444.40000000000003</v>
      </c>
      <c r="I135" s="50">
        <f t="shared" si="30"/>
        <v>8700</v>
      </c>
      <c r="J135" s="51">
        <f t="shared" si="27"/>
        <v>3514800</v>
      </c>
      <c r="K135" s="52">
        <f t="shared" si="28"/>
        <v>3795984</v>
      </c>
      <c r="L135" s="53">
        <f t="shared" si="24"/>
        <v>8000</v>
      </c>
      <c r="M135" s="52">
        <f t="shared" si="29"/>
        <v>1155440</v>
      </c>
      <c r="N135" s="44" t="s">
        <v>31</v>
      </c>
      <c r="O135" s="45"/>
    </row>
    <row r="136" spans="1:15" hidden="1" x14ac:dyDescent="0.25">
      <c r="A136" s="60" t="s">
        <v>3</v>
      </c>
      <c r="B136" s="60"/>
      <c r="C136" s="60"/>
      <c r="D136" s="60"/>
      <c r="E136" s="61">
        <f>SUM(E2:E135)</f>
        <v>56187</v>
      </c>
      <c r="F136" s="61">
        <f>SUM(F2:F135)</f>
        <v>5732</v>
      </c>
      <c r="G136" s="61">
        <f>SUM(G2:G135)</f>
        <v>61919</v>
      </c>
      <c r="H136" s="13">
        <f>SUM(H2:H135)</f>
        <v>68110.89999999998</v>
      </c>
      <c r="I136" s="54"/>
      <c r="J136" s="55">
        <f>SUM(J2:J135)</f>
        <v>532303000</v>
      </c>
      <c r="K136" s="55">
        <f>SUM(K2:K135)</f>
        <v>574887240</v>
      </c>
      <c r="L136" s="53"/>
      <c r="M136" s="55">
        <f>SUM(M2:M135)</f>
        <v>177088340</v>
      </c>
    </row>
    <row r="137" spans="1:15" hidden="1" x14ac:dyDescent="0.25">
      <c r="A137" s="33"/>
      <c r="B137" s="33"/>
      <c r="C137" s="33"/>
      <c r="D137" s="25"/>
      <c r="E137" s="11"/>
      <c r="F137" s="11"/>
      <c r="G137" s="11"/>
      <c r="H137" s="40"/>
      <c r="I137" s="57"/>
      <c r="J137" s="58"/>
      <c r="K137" s="58"/>
      <c r="L137" s="59"/>
      <c r="M137" s="58"/>
    </row>
  </sheetData>
  <autoFilter ref="D1:D137" xr:uid="{6F2E7662-58D5-42B1-89CA-EB3204A11333}">
    <filterColumn colId="0">
      <filters>
        <filter val="2 BHK"/>
      </filters>
    </filterColumn>
  </autoFilter>
  <mergeCells count="1">
    <mergeCell ref="A136:D13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5CDBE-57D7-4161-909A-6F0933C3ED71}">
  <dimension ref="A1:O9"/>
  <sheetViews>
    <sheetView zoomScale="160" zoomScaleNormal="160" workbookViewId="0">
      <selection activeCell="G8" sqref="G8:H8"/>
    </sheetView>
  </sheetViews>
  <sheetFormatPr defaultRowHeight="15" x14ac:dyDescent="0.25"/>
  <cols>
    <col min="1" max="1" width="4.140625" style="34" customWidth="1"/>
    <col min="2" max="2" width="5" style="35" customWidth="1"/>
    <col min="3" max="3" width="4" style="35" customWidth="1"/>
    <col min="4" max="4" width="5.85546875" style="26" customWidth="1"/>
    <col min="5" max="5" width="6.28515625" style="27" customWidth="1"/>
    <col min="6" max="6" width="6.85546875" style="27" customWidth="1"/>
    <col min="7" max="7" width="6.7109375" style="27" customWidth="1"/>
    <col min="8" max="8" width="5.140625" customWidth="1"/>
    <col min="9" max="9" width="6.140625" style="56" customWidth="1"/>
    <col min="10" max="10" width="12.7109375" style="56" customWidth="1"/>
    <col min="11" max="11" width="11.85546875" style="56" customWidth="1"/>
    <col min="12" max="12" width="8.140625" style="56" customWidth="1"/>
    <col min="13" max="13" width="11.5703125" style="56" customWidth="1"/>
    <col min="14" max="14" width="10.42578125" style="56" bestFit="1" customWidth="1"/>
    <col min="15" max="15" width="10.28515625" style="1" bestFit="1" customWidth="1"/>
  </cols>
  <sheetData>
    <row r="1" spans="1:14" ht="60.75" customHeight="1" x14ac:dyDescent="0.25">
      <c r="A1" s="28" t="s">
        <v>1</v>
      </c>
      <c r="B1" s="29" t="s">
        <v>0</v>
      </c>
      <c r="C1" s="30" t="s">
        <v>2</v>
      </c>
      <c r="D1" s="30" t="s">
        <v>39</v>
      </c>
      <c r="E1" s="30" t="s">
        <v>27</v>
      </c>
      <c r="F1" s="30" t="s">
        <v>28</v>
      </c>
      <c r="G1" s="30" t="s">
        <v>29</v>
      </c>
      <c r="H1" s="38" t="s">
        <v>11</v>
      </c>
      <c r="I1" s="48" t="s">
        <v>38</v>
      </c>
      <c r="J1" s="49" t="s">
        <v>34</v>
      </c>
      <c r="K1" s="47" t="s">
        <v>35</v>
      </c>
      <c r="L1" s="47" t="s">
        <v>36</v>
      </c>
      <c r="M1" s="47" t="s">
        <v>37</v>
      </c>
      <c r="N1" s="47" t="s">
        <v>30</v>
      </c>
    </row>
    <row r="2" spans="1:14" ht="16.5" x14ac:dyDescent="0.3">
      <c r="A2" s="31">
        <v>1</v>
      </c>
      <c r="B2" s="32">
        <v>901</v>
      </c>
      <c r="C2" s="32">
        <v>9</v>
      </c>
      <c r="D2" s="32" t="s">
        <v>17</v>
      </c>
      <c r="E2" s="32">
        <v>383</v>
      </c>
      <c r="F2" s="32">
        <v>41</v>
      </c>
      <c r="G2" s="32">
        <f t="shared" ref="G2:G7" si="0">E2+F2</f>
        <v>424</v>
      </c>
      <c r="H2" s="39">
        <f t="shared" ref="H2:H7" si="1">G2*1.1</f>
        <v>466.40000000000003</v>
      </c>
      <c r="I2" s="50" t="e">
        <f>#REF!</f>
        <v>#REF!</v>
      </c>
      <c r="J2" s="51">
        <v>0</v>
      </c>
      <c r="K2" s="52">
        <f t="shared" ref="K2:K7" si="2">ROUND(J2*1.08,0)</f>
        <v>0</v>
      </c>
      <c r="L2" s="53">
        <f t="shared" ref="L2:L7" si="3">MROUND((K2*0.025/12),500)</f>
        <v>0</v>
      </c>
      <c r="M2" s="52">
        <f t="shared" ref="M2:M7" si="4">H2*2600</f>
        <v>1212640</v>
      </c>
      <c r="N2" s="44" t="s">
        <v>32</v>
      </c>
    </row>
    <row r="3" spans="1:14" ht="16.5" x14ac:dyDescent="0.3">
      <c r="A3" s="31">
        <v>2</v>
      </c>
      <c r="B3" s="32">
        <v>902</v>
      </c>
      <c r="C3" s="32">
        <v>9</v>
      </c>
      <c r="D3" s="32" t="s">
        <v>17</v>
      </c>
      <c r="E3" s="32">
        <v>348</v>
      </c>
      <c r="F3" s="32">
        <v>43</v>
      </c>
      <c r="G3" s="32">
        <f t="shared" si="0"/>
        <v>391</v>
      </c>
      <c r="H3" s="39">
        <f t="shared" si="1"/>
        <v>430.1</v>
      </c>
      <c r="I3" s="50" t="e">
        <f t="shared" ref="I3:I7" si="5">I2</f>
        <v>#REF!</v>
      </c>
      <c r="J3" s="51">
        <v>0</v>
      </c>
      <c r="K3" s="52">
        <f t="shared" si="2"/>
        <v>0</v>
      </c>
      <c r="L3" s="53">
        <f t="shared" si="3"/>
        <v>0</v>
      </c>
      <c r="M3" s="52">
        <f t="shared" si="4"/>
        <v>1118260</v>
      </c>
      <c r="N3" s="44" t="s">
        <v>32</v>
      </c>
    </row>
    <row r="4" spans="1:14" ht="16.5" x14ac:dyDescent="0.3">
      <c r="A4" s="31">
        <v>3</v>
      </c>
      <c r="B4" s="32">
        <v>903</v>
      </c>
      <c r="C4" s="32">
        <v>9</v>
      </c>
      <c r="D4" s="32" t="s">
        <v>12</v>
      </c>
      <c r="E4" s="32">
        <v>527</v>
      </c>
      <c r="F4" s="32">
        <v>45</v>
      </c>
      <c r="G4" s="32">
        <f t="shared" si="0"/>
        <v>572</v>
      </c>
      <c r="H4" s="39">
        <f t="shared" si="1"/>
        <v>629.20000000000005</v>
      </c>
      <c r="I4" s="50" t="e">
        <f t="shared" si="5"/>
        <v>#REF!</v>
      </c>
      <c r="J4" s="51">
        <v>0</v>
      </c>
      <c r="K4" s="52">
        <f t="shared" si="2"/>
        <v>0</v>
      </c>
      <c r="L4" s="53">
        <f t="shared" si="3"/>
        <v>0</v>
      </c>
      <c r="M4" s="52">
        <f t="shared" si="4"/>
        <v>1635920.0000000002</v>
      </c>
      <c r="N4" s="44" t="s">
        <v>32</v>
      </c>
    </row>
    <row r="5" spans="1:14" ht="16.5" x14ac:dyDescent="0.3">
      <c r="A5" s="31">
        <v>4</v>
      </c>
      <c r="B5" s="32">
        <v>904</v>
      </c>
      <c r="C5" s="32">
        <v>9</v>
      </c>
      <c r="D5" s="32" t="s">
        <v>12</v>
      </c>
      <c r="E5" s="32">
        <v>527</v>
      </c>
      <c r="F5" s="32">
        <v>45</v>
      </c>
      <c r="G5" s="32">
        <f t="shared" si="0"/>
        <v>572</v>
      </c>
      <c r="H5" s="39">
        <f t="shared" si="1"/>
        <v>629.20000000000005</v>
      </c>
      <c r="I5" s="50" t="e">
        <f t="shared" si="5"/>
        <v>#REF!</v>
      </c>
      <c r="J5" s="51">
        <v>0</v>
      </c>
      <c r="K5" s="52">
        <f t="shared" si="2"/>
        <v>0</v>
      </c>
      <c r="L5" s="53">
        <f t="shared" si="3"/>
        <v>0</v>
      </c>
      <c r="M5" s="52">
        <f t="shared" si="4"/>
        <v>1635920.0000000002</v>
      </c>
      <c r="N5" s="44" t="s">
        <v>32</v>
      </c>
    </row>
    <row r="6" spans="1:14" ht="16.5" x14ac:dyDescent="0.3">
      <c r="A6" s="31">
        <v>5</v>
      </c>
      <c r="B6" s="32">
        <v>905</v>
      </c>
      <c r="C6" s="32">
        <v>9</v>
      </c>
      <c r="D6" s="32" t="s">
        <v>17</v>
      </c>
      <c r="E6" s="32">
        <v>370</v>
      </c>
      <c r="F6" s="32">
        <v>39</v>
      </c>
      <c r="G6" s="32">
        <f t="shared" si="0"/>
        <v>409</v>
      </c>
      <c r="H6" s="39">
        <f t="shared" si="1"/>
        <v>449.90000000000003</v>
      </c>
      <c r="I6" s="50" t="e">
        <f>I5</f>
        <v>#REF!</v>
      </c>
      <c r="J6" s="51">
        <v>0</v>
      </c>
      <c r="K6" s="52">
        <f t="shared" si="2"/>
        <v>0</v>
      </c>
      <c r="L6" s="53">
        <f t="shared" si="3"/>
        <v>0</v>
      </c>
      <c r="M6" s="52">
        <f t="shared" si="4"/>
        <v>1169740</v>
      </c>
      <c r="N6" s="44" t="s">
        <v>32</v>
      </c>
    </row>
    <row r="7" spans="1:14" ht="16.5" x14ac:dyDescent="0.3">
      <c r="A7" s="31">
        <v>6</v>
      </c>
      <c r="B7" s="32">
        <v>906</v>
      </c>
      <c r="C7" s="32">
        <v>9</v>
      </c>
      <c r="D7" s="32" t="s">
        <v>17</v>
      </c>
      <c r="E7" s="32">
        <v>365</v>
      </c>
      <c r="F7" s="32">
        <v>39</v>
      </c>
      <c r="G7" s="32">
        <f t="shared" si="0"/>
        <v>404</v>
      </c>
      <c r="H7" s="39">
        <f t="shared" si="1"/>
        <v>444.40000000000003</v>
      </c>
      <c r="I7" s="50" t="e">
        <f t="shared" si="5"/>
        <v>#REF!</v>
      </c>
      <c r="J7" s="51">
        <v>0</v>
      </c>
      <c r="K7" s="52">
        <f t="shared" si="2"/>
        <v>0</v>
      </c>
      <c r="L7" s="53">
        <f t="shared" si="3"/>
        <v>0</v>
      </c>
      <c r="M7" s="52">
        <f t="shared" si="4"/>
        <v>1155440</v>
      </c>
      <c r="N7" s="44" t="s">
        <v>32</v>
      </c>
    </row>
    <row r="8" spans="1:14" x14ac:dyDescent="0.25">
      <c r="A8" s="60" t="s">
        <v>3</v>
      </c>
      <c r="B8" s="60"/>
      <c r="C8" s="60"/>
      <c r="D8" s="60"/>
      <c r="E8" s="61">
        <f>SUM(E2:E7)</f>
        <v>2520</v>
      </c>
      <c r="F8" s="61">
        <f>SUM(F2:F7)</f>
        <v>252</v>
      </c>
      <c r="G8" s="61">
        <f>SUM(G2:G7)</f>
        <v>2772</v>
      </c>
      <c r="H8" s="13">
        <f>SUM(H2:H7)</f>
        <v>3049.2000000000003</v>
      </c>
      <c r="I8" s="54"/>
      <c r="J8" s="55">
        <f>SUM(J2:J7)</f>
        <v>0</v>
      </c>
      <c r="K8" s="55">
        <f>SUM(K2:K7)</f>
        <v>0</v>
      </c>
      <c r="L8" s="53"/>
      <c r="M8" s="55">
        <f>SUM(M2:M7)</f>
        <v>7927920</v>
      </c>
    </row>
    <row r="9" spans="1:14" x14ac:dyDescent="0.25">
      <c r="A9" s="33"/>
      <c r="B9" s="33"/>
      <c r="C9" s="33"/>
      <c r="D9" s="25"/>
      <c r="E9" s="11"/>
      <c r="F9" s="11"/>
      <c r="G9" s="11"/>
      <c r="H9" s="40"/>
      <c r="I9" s="57"/>
      <c r="J9" s="58"/>
      <c r="K9" s="58"/>
      <c r="L9" s="59"/>
      <c r="M9" s="58"/>
    </row>
  </sheetData>
  <mergeCells count="1">
    <mergeCell ref="A8:D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5"/>
  <sheetViews>
    <sheetView zoomScale="130" zoomScaleNormal="130" workbookViewId="0">
      <selection activeCell="J5" sqref="J5"/>
    </sheetView>
  </sheetViews>
  <sheetFormatPr defaultRowHeight="15" x14ac:dyDescent="0.25"/>
  <cols>
    <col min="1" max="1" width="9.140625" style="1"/>
    <col min="2" max="2" width="25.5703125" style="1" customWidth="1"/>
    <col min="3" max="3" width="18.5703125" style="1" customWidth="1"/>
    <col min="4" max="4" width="10.42578125" style="1" customWidth="1"/>
    <col min="5" max="6" width="11.5703125" style="1" bestFit="1" customWidth="1"/>
    <col min="7" max="7" width="19.28515625" style="1" customWidth="1"/>
    <col min="8" max="8" width="21" style="1" customWidth="1"/>
    <col min="9" max="9" width="5.7109375" style="1" customWidth="1"/>
    <col min="10" max="10" width="19.28515625" style="1" customWidth="1"/>
    <col min="11" max="11" width="16.28515625" bestFit="1" customWidth="1"/>
    <col min="12" max="12" width="21.42578125" customWidth="1"/>
  </cols>
  <sheetData>
    <row r="1" spans="1:13" x14ac:dyDescent="0.25">
      <c r="A1" s="15" t="s">
        <v>4</v>
      </c>
      <c r="B1" s="15" t="s">
        <v>13</v>
      </c>
      <c r="C1" s="15" t="s">
        <v>10</v>
      </c>
      <c r="D1" s="15" t="s">
        <v>5</v>
      </c>
      <c r="E1" s="15" t="s">
        <v>6</v>
      </c>
      <c r="F1" s="15" t="s">
        <v>7</v>
      </c>
      <c r="G1" s="15" t="s">
        <v>8</v>
      </c>
      <c r="H1" s="15" t="s">
        <v>9</v>
      </c>
      <c r="I1"/>
      <c r="J1"/>
      <c r="L1" s="1"/>
      <c r="M1" s="1"/>
    </row>
    <row r="2" spans="1:13" ht="37.5" customHeight="1" x14ac:dyDescent="0.3">
      <c r="A2" s="16">
        <v>1</v>
      </c>
      <c r="B2" s="17" t="s">
        <v>40</v>
      </c>
      <c r="C2" s="18" t="s">
        <v>42</v>
      </c>
      <c r="D2" s="19">
        <f>88+46</f>
        <v>134</v>
      </c>
      <c r="E2" s="67">
        <v>61919</v>
      </c>
      <c r="F2" s="68">
        <v>68111</v>
      </c>
      <c r="G2" s="69">
        <v>532303000</v>
      </c>
      <c r="H2" s="70">
        <v>574887240</v>
      </c>
      <c r="I2" s="22"/>
      <c r="J2" s="23"/>
      <c r="K2" s="24"/>
      <c r="L2" s="9"/>
      <c r="M2" s="1"/>
    </row>
    <row r="3" spans="1:13" ht="41.25" customHeight="1" x14ac:dyDescent="0.3">
      <c r="A3" s="16">
        <v>2</v>
      </c>
      <c r="B3" s="17" t="s">
        <v>41</v>
      </c>
      <c r="C3" s="18" t="s">
        <v>43</v>
      </c>
      <c r="D3" s="19">
        <v>6</v>
      </c>
      <c r="E3" s="67">
        <v>2772</v>
      </c>
      <c r="F3" s="68">
        <v>3049</v>
      </c>
      <c r="G3" s="20">
        <v>0</v>
      </c>
      <c r="H3" s="21">
        <v>0</v>
      </c>
      <c r="I3" s="22"/>
      <c r="J3" s="23"/>
      <c r="K3" s="24"/>
      <c r="L3" s="9"/>
      <c r="M3" s="1"/>
    </row>
    <row r="4" spans="1:13" ht="13.5" customHeight="1" x14ac:dyDescent="0.25">
      <c r="A4" s="64" t="s">
        <v>3</v>
      </c>
      <c r="B4" s="65"/>
      <c r="C4" s="66"/>
      <c r="D4" s="19">
        <f t="shared" ref="D4:H4" si="0">SUM(D2:D3)</f>
        <v>140</v>
      </c>
      <c r="E4" s="62">
        <f t="shared" si="0"/>
        <v>64691</v>
      </c>
      <c r="F4" s="62">
        <f t="shared" si="0"/>
        <v>71160</v>
      </c>
      <c r="G4" s="63">
        <f t="shared" si="0"/>
        <v>532303000</v>
      </c>
      <c r="H4" s="63">
        <f t="shared" si="0"/>
        <v>574887240</v>
      </c>
      <c r="I4" s="22"/>
      <c r="J4" s="71">
        <f>F4*2600</f>
        <v>185016000</v>
      </c>
      <c r="K4" s="24"/>
      <c r="L4" s="9"/>
      <c r="M4" s="1"/>
    </row>
    <row r="5" spans="1:13" x14ac:dyDescent="0.25">
      <c r="J5" s="72">
        <f>J4*15%</f>
        <v>27752400</v>
      </c>
      <c r="K5" s="1"/>
      <c r="L5" s="1"/>
      <c r="M5" s="1"/>
    </row>
    <row r="6" spans="1:13" x14ac:dyDescent="0.25">
      <c r="K6" s="1"/>
      <c r="L6" s="1"/>
      <c r="M6" s="1"/>
    </row>
    <row r="7" spans="1:13" x14ac:dyDescent="0.25">
      <c r="J7" s="3"/>
      <c r="K7" s="1"/>
      <c r="L7" s="1"/>
      <c r="M7" s="1"/>
    </row>
    <row r="8" spans="1:13" x14ac:dyDescent="0.25">
      <c r="J8" s="2"/>
      <c r="K8" s="1"/>
      <c r="L8" s="1"/>
    </row>
    <row r="9" spans="1:13" x14ac:dyDescent="0.25">
      <c r="K9" s="1"/>
      <c r="L9" s="1"/>
    </row>
    <row r="10" spans="1:13" x14ac:dyDescent="0.25">
      <c r="K10" s="1"/>
      <c r="L10" s="1"/>
    </row>
    <row r="11" spans="1:13" x14ac:dyDescent="0.25">
      <c r="K11" s="1"/>
      <c r="L11" s="1"/>
    </row>
    <row r="12" spans="1:13" x14ac:dyDescent="0.25">
      <c r="K12" s="1"/>
      <c r="L12" s="1"/>
    </row>
    <row r="13" spans="1:13" x14ac:dyDescent="0.25">
      <c r="K13" s="1"/>
      <c r="L13" s="1"/>
    </row>
    <row r="14" spans="1:13" x14ac:dyDescent="0.25">
      <c r="K14" s="1"/>
      <c r="L14" s="1"/>
    </row>
    <row r="15" spans="1:13" x14ac:dyDescent="0.25">
      <c r="K15" s="1"/>
      <c r="L15" s="1"/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H1:AA7"/>
  <sheetViews>
    <sheetView topLeftCell="F1" zoomScaleNormal="100" workbookViewId="0">
      <selection activeCell="R12" sqref="R12"/>
    </sheetView>
  </sheetViews>
  <sheetFormatPr defaultRowHeight="15" x14ac:dyDescent="0.25"/>
  <sheetData>
    <row r="1" spans="8:27" ht="15.75" thickBot="1" x14ac:dyDescent="0.3"/>
    <row r="2" spans="8:27" ht="17.25" thickBot="1" x14ac:dyDescent="0.3">
      <c r="W2" s="6"/>
      <c r="X2" s="6"/>
      <c r="Y2" s="6"/>
      <c r="Z2" s="7"/>
      <c r="AA2" s="6"/>
    </row>
    <row r="3" spans="8:27" ht="17.25" thickBot="1" x14ac:dyDescent="0.3">
      <c r="W3" s="5"/>
      <c r="X3" s="5"/>
      <c r="Y3" s="5"/>
      <c r="Z3" s="7"/>
      <c r="AA3" s="5"/>
    </row>
    <row r="4" spans="8:27" ht="17.25" thickBot="1" x14ac:dyDescent="0.3">
      <c r="W4" s="6"/>
      <c r="X4" s="6"/>
      <c r="Y4" s="6"/>
      <c r="Z4" s="7"/>
      <c r="AA4" s="6"/>
    </row>
    <row r="5" spans="8:27" ht="17.25" thickBot="1" x14ac:dyDescent="0.3">
      <c r="H5" s="4"/>
      <c r="I5" s="4"/>
      <c r="W5" s="5"/>
      <c r="X5" s="5"/>
      <c r="Y5" s="5"/>
      <c r="Z5" s="7"/>
      <c r="AA5" s="5"/>
    </row>
    <row r="6" spans="8:27" ht="17.25" thickBot="1" x14ac:dyDescent="0.3">
      <c r="W6" s="6"/>
      <c r="X6" s="6"/>
      <c r="Y6" s="6"/>
      <c r="Z6" s="7"/>
      <c r="AA6" s="6"/>
    </row>
    <row r="7" spans="8:27" x14ac:dyDescent="0.25">
      <c r="AA7" s="8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3"/>
  <sheetViews>
    <sheetView zoomScale="115" zoomScaleNormal="115" workbookViewId="0">
      <selection activeCell="J29" sqref="J29"/>
    </sheetView>
  </sheetViews>
  <sheetFormatPr defaultRowHeight="15" x14ac:dyDescent="0.25"/>
  <sheetData>
    <row r="1" spans="1:10" x14ac:dyDescent="0.25">
      <c r="A1" s="12" t="s">
        <v>20</v>
      </c>
    </row>
    <row r="2" spans="1:10" x14ac:dyDescent="0.25">
      <c r="A2" s="41" t="s">
        <v>18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x14ac:dyDescent="0.25">
      <c r="A3" s="36"/>
      <c r="B3" s="36"/>
      <c r="C3" s="36"/>
      <c r="D3" s="36" t="s">
        <v>25</v>
      </c>
      <c r="E3" s="36"/>
      <c r="F3" s="36" t="s">
        <v>26</v>
      </c>
      <c r="G3" s="36"/>
      <c r="H3" s="36"/>
      <c r="I3" s="36" t="s">
        <v>24</v>
      </c>
      <c r="J3" s="36"/>
    </row>
    <row r="4" spans="1:10" x14ac:dyDescent="0.25">
      <c r="A4" t="s">
        <v>15</v>
      </c>
      <c r="B4">
        <v>1</v>
      </c>
      <c r="C4" t="s">
        <v>17</v>
      </c>
      <c r="D4">
        <v>35.54</v>
      </c>
      <c r="E4" s="7">
        <f>D4*10.764</f>
        <v>382.55255999999997</v>
      </c>
      <c r="F4" s="37">
        <v>3.85</v>
      </c>
      <c r="G4" s="7">
        <f t="shared" ref="G4:G9" si="0">F4*10.764</f>
        <v>41.441400000000002</v>
      </c>
      <c r="H4" s="7"/>
      <c r="I4" s="37">
        <f>D4+F4</f>
        <v>39.39</v>
      </c>
      <c r="J4" s="7">
        <f>I4*10.764</f>
        <v>423.99395999999996</v>
      </c>
    </row>
    <row r="5" spans="1:10" x14ac:dyDescent="0.25">
      <c r="B5">
        <v>2</v>
      </c>
      <c r="C5" t="s">
        <v>17</v>
      </c>
      <c r="D5">
        <v>32.32</v>
      </c>
      <c r="E5" s="7">
        <f t="shared" ref="E5:E9" si="1">D5*10.764</f>
        <v>347.89247999999998</v>
      </c>
      <c r="F5" s="37">
        <v>3.97</v>
      </c>
      <c r="G5" s="7">
        <f t="shared" si="0"/>
        <v>42.733080000000001</v>
      </c>
      <c r="H5" s="7"/>
      <c r="I5" s="37">
        <f t="shared" ref="I5:I9" si="2">D5+F5</f>
        <v>36.29</v>
      </c>
      <c r="J5" s="7">
        <f t="shared" ref="J5:J9" si="3">I5*10.764</f>
        <v>390.62555999999995</v>
      </c>
    </row>
    <row r="6" spans="1:10" x14ac:dyDescent="0.25">
      <c r="B6">
        <v>3</v>
      </c>
      <c r="C6" t="s">
        <v>12</v>
      </c>
      <c r="D6">
        <v>48.95</v>
      </c>
      <c r="E6" s="7">
        <f t="shared" si="1"/>
        <v>526.89779999999996</v>
      </c>
      <c r="F6" s="37">
        <v>4.1399999999999997</v>
      </c>
      <c r="G6" s="7">
        <f t="shared" si="0"/>
        <v>44.562959999999997</v>
      </c>
      <c r="H6" s="7"/>
      <c r="I6" s="37">
        <f t="shared" si="2"/>
        <v>53.09</v>
      </c>
      <c r="J6" s="7">
        <f t="shared" si="3"/>
        <v>571.46076000000005</v>
      </c>
    </row>
    <row r="7" spans="1:10" x14ac:dyDescent="0.25">
      <c r="B7">
        <v>4</v>
      </c>
      <c r="C7" t="s">
        <v>12</v>
      </c>
      <c r="D7">
        <v>48.95</v>
      </c>
      <c r="E7" s="7">
        <f t="shared" si="1"/>
        <v>526.89779999999996</v>
      </c>
      <c r="F7" s="37">
        <v>4.1399999999999997</v>
      </c>
      <c r="G7" s="7">
        <f t="shared" si="0"/>
        <v>44.562959999999997</v>
      </c>
      <c r="H7" s="7"/>
      <c r="I7" s="37">
        <f t="shared" si="2"/>
        <v>53.09</v>
      </c>
      <c r="J7" s="7">
        <f t="shared" si="3"/>
        <v>571.46076000000005</v>
      </c>
    </row>
    <row r="8" spans="1:10" x14ac:dyDescent="0.25">
      <c r="B8">
        <v>5</v>
      </c>
      <c r="C8" t="s">
        <v>17</v>
      </c>
      <c r="D8">
        <v>34.35</v>
      </c>
      <c r="E8" s="7">
        <f t="shared" si="1"/>
        <v>369.74340000000001</v>
      </c>
      <c r="F8" s="37">
        <v>3.58</v>
      </c>
      <c r="G8" s="7">
        <f t="shared" si="0"/>
        <v>38.535119999999999</v>
      </c>
      <c r="H8" s="7"/>
      <c r="I8" s="37">
        <f t="shared" si="2"/>
        <v>37.93</v>
      </c>
      <c r="J8" s="7">
        <f t="shared" si="3"/>
        <v>408.27851999999996</v>
      </c>
    </row>
    <row r="9" spans="1:10" x14ac:dyDescent="0.25">
      <c r="B9">
        <v>6</v>
      </c>
      <c r="C9" t="s">
        <v>17</v>
      </c>
      <c r="D9">
        <v>33.89</v>
      </c>
      <c r="E9" s="7">
        <f t="shared" si="1"/>
        <v>364.79195999999996</v>
      </c>
      <c r="F9" s="37">
        <v>3.58</v>
      </c>
      <c r="G9" s="7">
        <f t="shared" si="0"/>
        <v>38.535119999999999</v>
      </c>
      <c r="H9" s="7"/>
      <c r="I9" s="37">
        <f t="shared" si="2"/>
        <v>37.47</v>
      </c>
      <c r="J9" s="7">
        <f t="shared" si="3"/>
        <v>403.32707999999997</v>
      </c>
    </row>
    <row r="11" spans="1:10" x14ac:dyDescent="0.25">
      <c r="A11" s="8" t="s">
        <v>19</v>
      </c>
    </row>
    <row r="12" spans="1:10" ht="17.25" customHeight="1" x14ac:dyDescent="0.25">
      <c r="A12" t="s">
        <v>23</v>
      </c>
      <c r="B12">
        <v>1</v>
      </c>
      <c r="C12" t="s">
        <v>17</v>
      </c>
      <c r="D12">
        <v>35.54</v>
      </c>
      <c r="E12" s="7">
        <f t="shared" ref="E12:E17" si="4">D12*10.764</f>
        <v>382.55255999999997</v>
      </c>
      <c r="F12" s="37">
        <v>3.85</v>
      </c>
      <c r="G12" s="7">
        <f t="shared" ref="G12:G17" si="5">F12*10.764</f>
        <v>41.441400000000002</v>
      </c>
      <c r="H12" s="7"/>
      <c r="I12" s="37">
        <f t="shared" ref="I12:I17" si="6">D12+F12</f>
        <v>39.39</v>
      </c>
      <c r="J12" s="7">
        <f t="shared" ref="J12:J17" si="7">I12*10.764</f>
        <v>423.99395999999996</v>
      </c>
    </row>
    <row r="13" spans="1:10" x14ac:dyDescent="0.25">
      <c r="B13">
        <v>2</v>
      </c>
      <c r="C13" t="s">
        <v>21</v>
      </c>
      <c r="D13">
        <v>0</v>
      </c>
      <c r="E13" s="7">
        <f t="shared" si="4"/>
        <v>0</v>
      </c>
      <c r="F13" s="37">
        <v>0</v>
      </c>
      <c r="G13" s="7">
        <f t="shared" si="5"/>
        <v>0</v>
      </c>
      <c r="H13" s="7"/>
      <c r="I13" s="37">
        <f t="shared" si="6"/>
        <v>0</v>
      </c>
      <c r="J13" s="7">
        <f t="shared" si="7"/>
        <v>0</v>
      </c>
    </row>
    <row r="14" spans="1:10" x14ac:dyDescent="0.25">
      <c r="B14">
        <v>3</v>
      </c>
      <c r="C14" t="s">
        <v>12</v>
      </c>
      <c r="D14">
        <v>48.95</v>
      </c>
      <c r="E14" s="7">
        <f t="shared" si="4"/>
        <v>526.89779999999996</v>
      </c>
      <c r="F14" s="37">
        <v>4.1399999999999997</v>
      </c>
      <c r="G14" s="7">
        <f t="shared" si="5"/>
        <v>44.562959999999997</v>
      </c>
      <c r="H14" s="7"/>
      <c r="I14" s="37">
        <f t="shared" si="6"/>
        <v>53.09</v>
      </c>
      <c r="J14" s="7">
        <f t="shared" si="7"/>
        <v>571.46076000000005</v>
      </c>
    </row>
    <row r="15" spans="1:10" x14ac:dyDescent="0.25">
      <c r="B15">
        <v>4</v>
      </c>
      <c r="C15" t="s">
        <v>12</v>
      </c>
      <c r="D15">
        <v>48.95</v>
      </c>
      <c r="E15" s="7">
        <f t="shared" si="4"/>
        <v>526.89779999999996</v>
      </c>
      <c r="F15" s="37">
        <v>4.1399999999999997</v>
      </c>
      <c r="G15" s="7">
        <f t="shared" si="5"/>
        <v>44.562959999999997</v>
      </c>
      <c r="H15" s="7"/>
      <c r="I15" s="37">
        <f t="shared" si="6"/>
        <v>53.09</v>
      </c>
      <c r="J15" s="7">
        <f t="shared" si="7"/>
        <v>571.46076000000005</v>
      </c>
    </row>
    <row r="16" spans="1:10" x14ac:dyDescent="0.25">
      <c r="B16">
        <v>5</v>
      </c>
      <c r="C16" t="s">
        <v>17</v>
      </c>
      <c r="D16">
        <v>34.35</v>
      </c>
      <c r="E16" s="7">
        <f t="shared" si="4"/>
        <v>369.74340000000001</v>
      </c>
      <c r="F16" s="37">
        <v>3.58</v>
      </c>
      <c r="G16" s="7">
        <f t="shared" si="5"/>
        <v>38.535119999999999</v>
      </c>
      <c r="H16" s="7"/>
      <c r="I16" s="37">
        <f t="shared" si="6"/>
        <v>37.93</v>
      </c>
      <c r="J16" s="7">
        <f t="shared" si="7"/>
        <v>408.27851999999996</v>
      </c>
    </row>
    <row r="17" spans="1:10" x14ac:dyDescent="0.25">
      <c r="B17">
        <v>6</v>
      </c>
      <c r="C17" t="s">
        <v>17</v>
      </c>
      <c r="D17">
        <v>33.89</v>
      </c>
      <c r="E17" s="7">
        <f t="shared" si="4"/>
        <v>364.79195999999996</v>
      </c>
      <c r="F17" s="37">
        <v>3.58</v>
      </c>
      <c r="G17" s="7">
        <f t="shared" si="5"/>
        <v>38.535119999999999</v>
      </c>
      <c r="H17" s="7"/>
      <c r="I17" s="37">
        <f t="shared" si="6"/>
        <v>37.47</v>
      </c>
      <c r="J17" s="7">
        <f t="shared" si="7"/>
        <v>403.32707999999997</v>
      </c>
    </row>
    <row r="19" spans="1:10" x14ac:dyDescent="0.25">
      <c r="A19" s="8" t="s">
        <v>22</v>
      </c>
    </row>
    <row r="20" spans="1:10" x14ac:dyDescent="0.25">
      <c r="A20" t="s">
        <v>23</v>
      </c>
      <c r="B20">
        <v>1</v>
      </c>
      <c r="C20" t="s">
        <v>17</v>
      </c>
      <c r="D20">
        <v>30.41</v>
      </c>
      <c r="E20" s="7">
        <f t="shared" ref="E20:E25" si="8">D20*10.764</f>
        <v>327.33323999999999</v>
      </c>
      <c r="F20" s="37">
        <v>4.9800000000000004</v>
      </c>
      <c r="G20" s="7">
        <f t="shared" ref="G20:G25" si="9">F20*10.764</f>
        <v>53.60472</v>
      </c>
      <c r="H20" s="7"/>
      <c r="I20" s="37">
        <f t="shared" ref="I20:I25" si="10">D20+F20</f>
        <v>35.39</v>
      </c>
      <c r="J20" s="7">
        <f t="shared" ref="J20:J25" si="11">I20*10.764</f>
        <v>380.93795999999998</v>
      </c>
    </row>
    <row r="21" spans="1:10" x14ac:dyDescent="0.25">
      <c r="B21">
        <v>2</v>
      </c>
      <c r="C21" t="s">
        <v>21</v>
      </c>
      <c r="D21">
        <v>0</v>
      </c>
      <c r="E21" s="7">
        <f t="shared" si="8"/>
        <v>0</v>
      </c>
      <c r="F21" s="37">
        <v>0</v>
      </c>
      <c r="G21" s="7">
        <f t="shared" si="9"/>
        <v>0</v>
      </c>
      <c r="H21" s="7"/>
      <c r="I21" s="37">
        <f t="shared" si="10"/>
        <v>0</v>
      </c>
      <c r="J21" s="7">
        <f t="shared" si="11"/>
        <v>0</v>
      </c>
    </row>
    <row r="22" spans="1:10" x14ac:dyDescent="0.25">
      <c r="B22">
        <v>3</v>
      </c>
      <c r="C22" t="s">
        <v>12</v>
      </c>
      <c r="D22">
        <v>48.95</v>
      </c>
      <c r="E22" s="7">
        <f t="shared" si="8"/>
        <v>526.89779999999996</v>
      </c>
      <c r="F22" s="37">
        <v>4.1399999999999997</v>
      </c>
      <c r="G22" s="7">
        <f t="shared" si="9"/>
        <v>44.562959999999997</v>
      </c>
      <c r="H22" s="7"/>
      <c r="I22" s="37">
        <f t="shared" si="10"/>
        <v>53.09</v>
      </c>
      <c r="J22" s="7">
        <f t="shared" si="11"/>
        <v>571.46076000000005</v>
      </c>
    </row>
    <row r="23" spans="1:10" x14ac:dyDescent="0.25">
      <c r="B23">
        <v>4</v>
      </c>
      <c r="C23" t="s">
        <v>12</v>
      </c>
      <c r="D23">
        <v>48.95</v>
      </c>
      <c r="E23" s="7">
        <f t="shared" si="8"/>
        <v>526.89779999999996</v>
      </c>
      <c r="F23" s="37">
        <v>4.1399999999999997</v>
      </c>
      <c r="G23" s="7">
        <f t="shared" si="9"/>
        <v>44.562959999999997</v>
      </c>
      <c r="H23" s="7"/>
      <c r="I23" s="37">
        <f t="shared" si="10"/>
        <v>53.09</v>
      </c>
      <c r="J23" s="7">
        <f t="shared" si="11"/>
        <v>571.46076000000005</v>
      </c>
    </row>
    <row r="24" spans="1:10" x14ac:dyDescent="0.25">
      <c r="B24">
        <v>5</v>
      </c>
      <c r="C24" t="s">
        <v>17</v>
      </c>
      <c r="D24">
        <v>34.35</v>
      </c>
      <c r="E24" s="7">
        <f t="shared" si="8"/>
        <v>369.74340000000001</v>
      </c>
      <c r="F24" s="37">
        <v>3.58</v>
      </c>
      <c r="G24" s="7">
        <f t="shared" si="9"/>
        <v>38.535119999999999</v>
      </c>
      <c r="H24" s="7"/>
      <c r="I24" s="37">
        <f t="shared" si="10"/>
        <v>37.93</v>
      </c>
      <c r="J24" s="7">
        <f t="shared" si="11"/>
        <v>408.27851999999996</v>
      </c>
    </row>
    <row r="25" spans="1:10" x14ac:dyDescent="0.25">
      <c r="B25">
        <v>6</v>
      </c>
      <c r="C25" t="s">
        <v>17</v>
      </c>
      <c r="D25">
        <v>33.89</v>
      </c>
      <c r="E25" s="7">
        <f t="shared" si="8"/>
        <v>364.79195999999996</v>
      </c>
      <c r="F25" s="37">
        <v>3.58</v>
      </c>
      <c r="G25" s="7">
        <f t="shared" si="9"/>
        <v>38.535119999999999</v>
      </c>
      <c r="H25" s="7"/>
      <c r="I25" s="37">
        <f t="shared" si="10"/>
        <v>37.47</v>
      </c>
      <c r="J25" s="7">
        <f t="shared" si="11"/>
        <v>403.32707999999997</v>
      </c>
    </row>
    <row r="27" spans="1:10" x14ac:dyDescent="0.25">
      <c r="A27" s="8" t="s">
        <v>33</v>
      </c>
    </row>
    <row r="28" spans="1:10" x14ac:dyDescent="0.25">
      <c r="A28" t="s">
        <v>23</v>
      </c>
      <c r="B28">
        <v>1</v>
      </c>
      <c r="C28" t="s">
        <v>17</v>
      </c>
      <c r="D28">
        <v>30.41</v>
      </c>
      <c r="E28" s="7">
        <f t="shared" ref="E28:E33" si="12">D28*10.764</f>
        <v>327.33323999999999</v>
      </c>
      <c r="F28" s="37">
        <v>4.9800000000000004</v>
      </c>
      <c r="G28" s="7">
        <f t="shared" ref="G28:G33" si="13">F28*10.764</f>
        <v>53.60472</v>
      </c>
      <c r="H28" s="7"/>
      <c r="I28" s="37">
        <f t="shared" ref="I28:I33" si="14">D28+F28</f>
        <v>35.39</v>
      </c>
      <c r="J28" s="7">
        <f t="shared" ref="J28:J33" si="15">I28*10.764</f>
        <v>380.93795999999998</v>
      </c>
    </row>
    <row r="29" spans="1:10" x14ac:dyDescent="0.25">
      <c r="B29">
        <v>2</v>
      </c>
      <c r="C29" t="s">
        <v>17</v>
      </c>
      <c r="D29">
        <v>31.49</v>
      </c>
      <c r="E29" s="7">
        <f t="shared" si="12"/>
        <v>338.95835999999997</v>
      </c>
      <c r="F29" s="37">
        <v>4.55</v>
      </c>
      <c r="G29" s="7">
        <f t="shared" si="13"/>
        <v>48.976199999999999</v>
      </c>
      <c r="H29" s="7"/>
      <c r="I29" s="37">
        <f t="shared" si="14"/>
        <v>36.04</v>
      </c>
      <c r="J29" s="7">
        <f t="shared" si="15"/>
        <v>387.93455999999998</v>
      </c>
    </row>
    <row r="30" spans="1:10" x14ac:dyDescent="0.25">
      <c r="B30">
        <v>3</v>
      </c>
      <c r="C30" t="s">
        <v>12</v>
      </c>
      <c r="D30">
        <v>48.95</v>
      </c>
      <c r="E30" s="7">
        <f t="shared" si="12"/>
        <v>526.89779999999996</v>
      </c>
      <c r="F30" s="37">
        <v>4.1399999999999997</v>
      </c>
      <c r="G30" s="7">
        <f t="shared" si="13"/>
        <v>44.562959999999997</v>
      </c>
      <c r="H30" s="7"/>
      <c r="I30" s="37">
        <f t="shared" si="14"/>
        <v>53.09</v>
      </c>
      <c r="J30" s="7">
        <f t="shared" si="15"/>
        <v>571.46076000000005</v>
      </c>
    </row>
    <row r="31" spans="1:10" x14ac:dyDescent="0.25">
      <c r="B31">
        <v>4</v>
      </c>
      <c r="C31" t="s">
        <v>12</v>
      </c>
      <c r="D31">
        <v>48.95</v>
      </c>
      <c r="E31" s="7">
        <f t="shared" si="12"/>
        <v>526.89779999999996</v>
      </c>
      <c r="F31" s="37">
        <v>4.1399999999999997</v>
      </c>
      <c r="G31" s="7">
        <f t="shared" si="13"/>
        <v>44.562959999999997</v>
      </c>
      <c r="H31" s="7"/>
      <c r="I31" s="37">
        <f t="shared" si="14"/>
        <v>53.09</v>
      </c>
      <c r="J31" s="7">
        <f t="shared" si="15"/>
        <v>571.46076000000005</v>
      </c>
    </row>
    <row r="32" spans="1:10" x14ac:dyDescent="0.25">
      <c r="B32">
        <v>5</v>
      </c>
      <c r="C32" t="s">
        <v>17</v>
      </c>
      <c r="D32">
        <v>34.35</v>
      </c>
      <c r="E32" s="7">
        <f t="shared" si="12"/>
        <v>369.74340000000001</v>
      </c>
      <c r="F32" s="37">
        <v>3.58</v>
      </c>
      <c r="G32" s="7">
        <f t="shared" si="13"/>
        <v>38.535119999999999</v>
      </c>
      <c r="H32" s="7"/>
      <c r="I32" s="37">
        <f t="shared" si="14"/>
        <v>37.93</v>
      </c>
      <c r="J32" s="7">
        <f t="shared" si="15"/>
        <v>408.27851999999996</v>
      </c>
    </row>
    <row r="33" spans="2:10" x14ac:dyDescent="0.25">
      <c r="B33">
        <v>6</v>
      </c>
      <c r="C33" t="s">
        <v>17</v>
      </c>
      <c r="D33">
        <v>33.89</v>
      </c>
      <c r="E33" s="7">
        <f t="shared" si="12"/>
        <v>364.79195999999996</v>
      </c>
      <c r="F33" s="37">
        <v>3.58</v>
      </c>
      <c r="G33" s="7">
        <f t="shared" si="13"/>
        <v>38.535119999999999</v>
      </c>
      <c r="H33" s="7"/>
      <c r="I33" s="37">
        <f t="shared" si="14"/>
        <v>37.47</v>
      </c>
      <c r="J33" s="7">
        <f t="shared" si="15"/>
        <v>403.32707999999997</v>
      </c>
    </row>
  </sheetData>
  <mergeCells count="1">
    <mergeCell ref="A2:J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38A97-B405-43D9-98F8-7FA94480B65F}">
  <dimension ref="B1:R32"/>
  <sheetViews>
    <sheetView workbookViewId="0">
      <selection activeCell="M8" sqref="M8"/>
    </sheetView>
  </sheetViews>
  <sheetFormatPr defaultRowHeight="15" x14ac:dyDescent="0.25"/>
  <cols>
    <col min="4" max="4" width="14.28515625" bestFit="1" customWidth="1"/>
    <col min="5" max="7" width="14.28515625" customWidth="1"/>
    <col min="8" max="8" width="14.28515625" bestFit="1" customWidth="1"/>
    <col min="9" max="9" width="10" bestFit="1" customWidth="1"/>
    <col min="13" max="13" width="14.28515625" bestFit="1" customWidth="1"/>
    <col min="15" max="15" width="10" bestFit="1" customWidth="1"/>
  </cols>
  <sheetData>
    <row r="1" spans="2:18" x14ac:dyDescent="0.25">
      <c r="B1" t="s">
        <v>16</v>
      </c>
      <c r="P1" s="1"/>
      <c r="Q1" s="1"/>
      <c r="R1" s="1"/>
    </row>
    <row r="2" spans="2:18" x14ac:dyDescent="0.25">
      <c r="P2" s="1"/>
      <c r="Q2" s="1"/>
      <c r="R2" s="1"/>
    </row>
    <row r="3" spans="2:18" x14ac:dyDescent="0.25">
      <c r="B3">
        <v>1201</v>
      </c>
      <c r="C3">
        <v>32.369999999999997</v>
      </c>
      <c r="D3">
        <f>C3*10.764</f>
        <v>348.43067999999994</v>
      </c>
      <c r="H3" s="14">
        <v>2592592</v>
      </c>
      <c r="I3">
        <f>H3/D3</f>
        <v>7440.7684191300277</v>
      </c>
      <c r="K3">
        <v>181500</v>
      </c>
      <c r="L3">
        <v>25390</v>
      </c>
      <c r="M3" s="14">
        <f>H3+K3+L3</f>
        <v>2799482</v>
      </c>
      <c r="O3">
        <f>M3/D3</f>
        <v>8034.5450635977304</v>
      </c>
      <c r="P3" s="1"/>
      <c r="Q3" s="1"/>
      <c r="R3" s="1"/>
    </row>
    <row r="4" spans="2:18" x14ac:dyDescent="0.25">
      <c r="B4">
        <v>603</v>
      </c>
      <c r="C4">
        <v>64.209999999999994</v>
      </c>
      <c r="D4">
        <f t="shared" ref="D4:D17" si="0">C4*10.764</f>
        <v>691.15643999999986</v>
      </c>
      <c r="H4" s="14">
        <v>5100000</v>
      </c>
      <c r="I4">
        <f t="shared" ref="I4:I9" si="1">H4/D4</f>
        <v>7378.93724899677</v>
      </c>
      <c r="K4">
        <v>357000</v>
      </c>
      <c r="L4">
        <v>30000</v>
      </c>
      <c r="M4" s="14">
        <f t="shared" ref="M4:M22" si="2">H4+K4+L4</f>
        <v>5487000</v>
      </c>
      <c r="O4">
        <f t="shared" ref="O4:O7" si="3">M4/D4</f>
        <v>7938.8683696559365</v>
      </c>
      <c r="P4" s="1"/>
      <c r="Q4" s="1"/>
      <c r="R4" s="1"/>
    </row>
    <row r="5" spans="2:18" x14ac:dyDescent="0.25">
      <c r="B5">
        <v>803</v>
      </c>
      <c r="D5">
        <v>691</v>
      </c>
      <c r="H5" s="14">
        <v>4750000</v>
      </c>
      <c r="I5">
        <f t="shared" si="1"/>
        <v>6874.0955137481915</v>
      </c>
      <c r="K5">
        <v>332500</v>
      </c>
      <c r="L5">
        <v>30000</v>
      </c>
      <c r="M5" s="14">
        <f t="shared" si="2"/>
        <v>5112500</v>
      </c>
      <c r="O5">
        <f t="shared" si="3"/>
        <v>7398.6975397973947</v>
      </c>
      <c r="P5" s="1"/>
      <c r="Q5" s="1"/>
      <c r="R5" s="1"/>
    </row>
    <row r="6" spans="2:18" x14ac:dyDescent="0.25">
      <c r="B6">
        <v>1011</v>
      </c>
      <c r="C6">
        <v>40.200000000000003</v>
      </c>
      <c r="D6">
        <f t="shared" si="0"/>
        <v>432.71280000000002</v>
      </c>
      <c r="H6" s="14">
        <v>3425000</v>
      </c>
      <c r="I6">
        <f t="shared" si="1"/>
        <v>7915.1806925979536</v>
      </c>
      <c r="K6">
        <v>239750</v>
      </c>
      <c r="L6">
        <v>30000</v>
      </c>
      <c r="M6" s="14">
        <f t="shared" si="2"/>
        <v>3694750</v>
      </c>
      <c r="O6">
        <f t="shared" si="3"/>
        <v>8538.5733909419832</v>
      </c>
      <c r="P6" s="1"/>
      <c r="Q6" s="1"/>
      <c r="R6" s="1"/>
    </row>
    <row r="7" spans="2:18" x14ac:dyDescent="0.25">
      <c r="B7" s="73">
        <v>104</v>
      </c>
      <c r="C7">
        <v>44.2</v>
      </c>
      <c r="D7">
        <f t="shared" si="0"/>
        <v>475.7688</v>
      </c>
      <c r="H7" s="14">
        <v>2400000</v>
      </c>
      <c r="I7">
        <f t="shared" si="1"/>
        <v>5044.4669763969387</v>
      </c>
      <c r="K7">
        <v>144000</v>
      </c>
      <c r="L7">
        <v>24000</v>
      </c>
      <c r="M7" s="14">
        <f t="shared" si="2"/>
        <v>2568000</v>
      </c>
      <c r="O7">
        <f t="shared" si="3"/>
        <v>5397.5796647447251</v>
      </c>
      <c r="P7" s="1"/>
      <c r="Q7" s="1"/>
      <c r="R7" s="1"/>
    </row>
    <row r="8" spans="2:18" x14ac:dyDescent="0.25">
      <c r="B8">
        <v>410</v>
      </c>
      <c r="C8">
        <v>37.83</v>
      </c>
      <c r="D8">
        <f t="shared" si="0"/>
        <v>407.20211999999998</v>
      </c>
      <c r="H8" s="14">
        <v>3169310</v>
      </c>
      <c r="I8">
        <f t="shared" si="1"/>
        <v>7783.1372783619108</v>
      </c>
      <c r="K8">
        <v>221900</v>
      </c>
      <c r="L8">
        <v>30000</v>
      </c>
      <c r="M8" s="14">
        <f t="shared" si="2"/>
        <v>3421210</v>
      </c>
      <c r="O8">
        <f t="shared" ref="O5:O22" si="4">M8/D8</f>
        <v>8401.7489889296266</v>
      </c>
      <c r="P8" s="1"/>
      <c r="Q8" s="1"/>
      <c r="R8" s="1"/>
    </row>
    <row r="9" spans="2:18" x14ac:dyDescent="0.25">
      <c r="D9">
        <f t="shared" si="0"/>
        <v>0</v>
      </c>
      <c r="H9" s="14"/>
      <c r="I9" t="e">
        <f t="shared" si="1"/>
        <v>#DIV/0!</v>
      </c>
      <c r="M9" s="14">
        <f t="shared" si="2"/>
        <v>0</v>
      </c>
      <c r="O9" t="e">
        <f t="shared" si="4"/>
        <v>#DIV/0!</v>
      </c>
      <c r="P9" s="1"/>
      <c r="Q9" s="1"/>
      <c r="R9" s="1"/>
    </row>
    <row r="10" spans="2:18" x14ac:dyDescent="0.25">
      <c r="B10" s="1"/>
      <c r="C10" s="1"/>
      <c r="D10">
        <f t="shared" si="0"/>
        <v>0</v>
      </c>
      <c r="E10" s="1"/>
      <c r="F10" s="1"/>
      <c r="G10" s="1"/>
      <c r="H10" s="1"/>
      <c r="I10" s="1" t="e">
        <f t="shared" ref="I5:I21" si="5">H10/D10</f>
        <v>#DIV/0!</v>
      </c>
      <c r="J10" s="1"/>
      <c r="K10" s="1"/>
      <c r="L10" s="1"/>
      <c r="M10" s="3">
        <f t="shared" si="2"/>
        <v>0</v>
      </c>
      <c r="N10" s="1"/>
      <c r="O10" s="1" t="e">
        <f t="shared" si="4"/>
        <v>#DIV/0!</v>
      </c>
      <c r="P10" s="1"/>
      <c r="Q10" s="1"/>
      <c r="R10" s="1"/>
    </row>
    <row r="11" spans="2:18" x14ac:dyDescent="0.25">
      <c r="B11" s="1"/>
      <c r="C11" s="1"/>
      <c r="D11">
        <f t="shared" si="0"/>
        <v>0</v>
      </c>
      <c r="E11" s="1"/>
      <c r="F11" s="1"/>
      <c r="G11" s="1"/>
      <c r="H11" s="1"/>
      <c r="I11" s="1" t="e">
        <f t="shared" si="5"/>
        <v>#DIV/0!</v>
      </c>
      <c r="J11" s="1"/>
      <c r="K11" s="1"/>
      <c r="L11" s="1"/>
      <c r="M11" s="3">
        <f t="shared" si="2"/>
        <v>0</v>
      </c>
      <c r="N11" s="1"/>
      <c r="O11" s="1" t="e">
        <f t="shared" si="4"/>
        <v>#DIV/0!</v>
      </c>
      <c r="P11" s="1"/>
      <c r="Q11" s="1"/>
      <c r="R11" s="1"/>
    </row>
    <row r="12" spans="2:18" x14ac:dyDescent="0.25">
      <c r="B12" s="1"/>
      <c r="C12" s="1"/>
      <c r="D12">
        <f t="shared" si="0"/>
        <v>0</v>
      </c>
      <c r="E12" s="1"/>
      <c r="F12" s="1"/>
      <c r="G12" s="1"/>
      <c r="H12" s="1"/>
      <c r="I12" s="1" t="e">
        <f t="shared" si="5"/>
        <v>#DIV/0!</v>
      </c>
      <c r="J12" s="1"/>
      <c r="K12" s="1"/>
      <c r="L12" s="1"/>
      <c r="M12" s="3">
        <f t="shared" si="2"/>
        <v>0</v>
      </c>
      <c r="N12" s="1"/>
      <c r="O12" s="1" t="e">
        <f t="shared" si="4"/>
        <v>#DIV/0!</v>
      </c>
      <c r="P12" s="1"/>
      <c r="Q12" s="1"/>
      <c r="R12" s="1"/>
    </row>
    <row r="13" spans="2:18" x14ac:dyDescent="0.25">
      <c r="B13" s="1"/>
      <c r="C13" s="1"/>
      <c r="D13">
        <f t="shared" si="0"/>
        <v>0</v>
      </c>
      <c r="E13" s="1"/>
      <c r="F13" s="1"/>
      <c r="G13" s="1"/>
      <c r="H13" s="1"/>
      <c r="I13" s="1" t="e">
        <f t="shared" si="5"/>
        <v>#DIV/0!</v>
      </c>
      <c r="J13" s="1"/>
      <c r="K13" s="1"/>
      <c r="L13" s="1"/>
      <c r="M13" s="3">
        <f t="shared" si="2"/>
        <v>0</v>
      </c>
      <c r="N13" s="1"/>
      <c r="O13" s="1" t="e">
        <f t="shared" si="4"/>
        <v>#DIV/0!</v>
      </c>
      <c r="P13" s="1"/>
      <c r="Q13" s="1"/>
      <c r="R13" s="1"/>
    </row>
    <row r="14" spans="2:18" x14ac:dyDescent="0.25">
      <c r="B14" s="1"/>
      <c r="C14" s="1"/>
      <c r="D14">
        <f t="shared" si="0"/>
        <v>0</v>
      </c>
      <c r="E14" s="1"/>
      <c r="F14" s="2"/>
      <c r="G14" s="1"/>
      <c r="H14" s="1"/>
      <c r="I14" s="1" t="e">
        <f t="shared" si="5"/>
        <v>#DIV/0!</v>
      </c>
      <c r="J14" s="1"/>
      <c r="K14" s="1"/>
      <c r="L14" s="1"/>
      <c r="M14" s="3">
        <f t="shared" si="2"/>
        <v>0</v>
      </c>
      <c r="N14" s="1"/>
      <c r="O14" s="1" t="e">
        <f t="shared" si="4"/>
        <v>#DIV/0!</v>
      </c>
      <c r="P14" s="1"/>
      <c r="Q14" s="1"/>
      <c r="R14" s="1"/>
    </row>
    <row r="15" spans="2:18" x14ac:dyDescent="0.25">
      <c r="B15" s="1"/>
      <c r="C15" s="1"/>
      <c r="D15">
        <f t="shared" si="0"/>
        <v>0</v>
      </c>
      <c r="E15" s="1"/>
      <c r="F15" s="1"/>
      <c r="G15" s="1"/>
      <c r="H15" s="1"/>
      <c r="I15" s="1" t="e">
        <f t="shared" si="5"/>
        <v>#DIV/0!</v>
      </c>
      <c r="J15" s="1"/>
      <c r="K15" s="1"/>
      <c r="L15" s="1"/>
      <c r="M15" s="3">
        <f t="shared" si="2"/>
        <v>0</v>
      </c>
      <c r="N15" s="1"/>
      <c r="O15" s="1" t="e">
        <f t="shared" si="4"/>
        <v>#DIV/0!</v>
      </c>
      <c r="P15" s="1"/>
      <c r="Q15" s="1"/>
      <c r="R15" s="1"/>
    </row>
    <row r="16" spans="2:18" x14ac:dyDescent="0.25">
      <c r="B16" s="1"/>
      <c r="C16" s="1"/>
      <c r="D16">
        <f t="shared" si="0"/>
        <v>0</v>
      </c>
      <c r="E16" s="1"/>
      <c r="F16" s="1"/>
      <c r="G16" s="1"/>
      <c r="H16" s="1"/>
      <c r="I16" s="1" t="e">
        <f t="shared" si="5"/>
        <v>#DIV/0!</v>
      </c>
      <c r="J16" s="1"/>
      <c r="K16" s="1"/>
      <c r="L16" s="1"/>
      <c r="M16" s="3">
        <f t="shared" si="2"/>
        <v>0</v>
      </c>
      <c r="N16" s="1"/>
      <c r="O16" s="1" t="e">
        <f t="shared" si="4"/>
        <v>#DIV/0!</v>
      </c>
      <c r="P16" s="1"/>
      <c r="Q16" s="1"/>
      <c r="R16" s="1"/>
    </row>
    <row r="17" spans="2:18" x14ac:dyDescent="0.25">
      <c r="B17" s="1"/>
      <c r="C17" s="1"/>
      <c r="D17">
        <f t="shared" si="0"/>
        <v>0</v>
      </c>
      <c r="E17" s="1"/>
      <c r="F17" s="1"/>
      <c r="G17" s="1"/>
      <c r="H17" s="1"/>
      <c r="I17" s="1" t="e">
        <f t="shared" si="5"/>
        <v>#DIV/0!</v>
      </c>
      <c r="J17" s="1"/>
      <c r="K17" s="1"/>
      <c r="L17" s="1"/>
      <c r="M17" s="3">
        <f t="shared" si="2"/>
        <v>0</v>
      </c>
      <c r="N17" s="1"/>
      <c r="O17" s="1" t="e">
        <f t="shared" si="4"/>
        <v>#DIV/0!</v>
      </c>
      <c r="P17" s="1"/>
      <c r="Q17" s="1"/>
      <c r="R17" s="1"/>
    </row>
    <row r="18" spans="2:18" x14ac:dyDescent="0.25">
      <c r="B18" s="1"/>
      <c r="C18" s="1"/>
      <c r="D18" s="1">
        <f t="shared" ref="D4:F18" si="6">C18*10.764</f>
        <v>0</v>
      </c>
      <c r="E18" s="1"/>
      <c r="F18" s="1"/>
      <c r="G18" s="1"/>
      <c r="H18" s="1"/>
      <c r="I18" s="1" t="e">
        <f t="shared" si="5"/>
        <v>#DIV/0!</v>
      </c>
      <c r="J18" s="1"/>
      <c r="K18" s="1"/>
      <c r="L18" s="1"/>
      <c r="M18" s="3">
        <f t="shared" si="2"/>
        <v>0</v>
      </c>
      <c r="N18" s="1"/>
      <c r="O18" s="1" t="e">
        <f t="shared" si="4"/>
        <v>#DIV/0!</v>
      </c>
      <c r="P18" s="1"/>
      <c r="Q18" s="1"/>
      <c r="R18" s="1"/>
    </row>
    <row r="19" spans="2:18" x14ac:dyDescent="0.25">
      <c r="B19" s="1"/>
      <c r="C19" s="1"/>
      <c r="D19" s="1">
        <f t="shared" ref="D19:D20" si="7">C19*10.764</f>
        <v>0</v>
      </c>
      <c r="E19" s="1"/>
      <c r="F19" s="1"/>
      <c r="G19" s="1"/>
      <c r="H19" s="1"/>
      <c r="I19" s="1" t="e">
        <f t="shared" si="5"/>
        <v>#DIV/0!</v>
      </c>
      <c r="J19" s="1"/>
      <c r="K19" s="1"/>
      <c r="L19" s="1"/>
      <c r="M19" s="3">
        <f t="shared" si="2"/>
        <v>0</v>
      </c>
      <c r="N19" s="1"/>
      <c r="O19" s="1" t="e">
        <f t="shared" si="4"/>
        <v>#DIV/0!</v>
      </c>
      <c r="P19" s="1"/>
      <c r="Q19" s="1"/>
      <c r="R19" s="1"/>
    </row>
    <row r="20" spans="2:18" x14ac:dyDescent="0.25">
      <c r="B20" s="1"/>
      <c r="C20" s="1"/>
      <c r="D20" s="1">
        <f t="shared" si="7"/>
        <v>0</v>
      </c>
      <c r="E20" s="1"/>
      <c r="F20" s="1"/>
      <c r="G20" s="1"/>
      <c r="H20" s="1"/>
      <c r="I20" s="1" t="e">
        <f t="shared" si="5"/>
        <v>#DIV/0!</v>
      </c>
      <c r="J20" s="1"/>
      <c r="K20" s="1"/>
      <c r="L20" s="1"/>
      <c r="M20" s="3">
        <f t="shared" si="2"/>
        <v>0</v>
      </c>
      <c r="N20" s="1"/>
      <c r="O20" s="1" t="e">
        <f t="shared" si="4"/>
        <v>#DIV/0!</v>
      </c>
      <c r="P20" s="1"/>
      <c r="Q20" s="1"/>
      <c r="R20" s="1"/>
    </row>
    <row r="21" spans="2:18" x14ac:dyDescent="0.25">
      <c r="B21" s="1"/>
      <c r="C21" s="1"/>
      <c r="D21" s="1"/>
      <c r="E21" s="1"/>
      <c r="F21" s="1"/>
      <c r="G21" s="1"/>
      <c r="H21" s="1"/>
      <c r="I21" s="1" t="e">
        <f t="shared" si="5"/>
        <v>#DIV/0!</v>
      </c>
      <c r="J21" s="1"/>
      <c r="K21" s="1"/>
      <c r="L21" s="1"/>
      <c r="M21" s="3">
        <f t="shared" si="2"/>
        <v>0</v>
      </c>
      <c r="N21" s="1"/>
      <c r="O21" s="1" t="e">
        <f t="shared" si="4"/>
        <v>#DIV/0!</v>
      </c>
      <c r="P21" s="1"/>
      <c r="Q21" s="1"/>
      <c r="R21" s="1"/>
    </row>
    <row r="22" spans="2:18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3">
        <f t="shared" si="2"/>
        <v>0</v>
      </c>
      <c r="N22" s="1"/>
      <c r="O22" s="1" t="e">
        <f t="shared" si="4"/>
        <v>#DIV/0!</v>
      </c>
      <c r="P22" s="1"/>
      <c r="Q22" s="1"/>
      <c r="R22" s="1"/>
    </row>
    <row r="23" spans="2:18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2:18" x14ac:dyDescent="0.25">
      <c r="B24" s="1"/>
      <c r="C24" s="1"/>
      <c r="D24" s="1"/>
      <c r="E24" s="1"/>
      <c r="F24" s="1">
        <f>37.57+2.63</f>
        <v>40.200000000000003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9" spans="2:18" x14ac:dyDescent="0.25">
      <c r="C29" s="1" t="s">
        <v>14</v>
      </c>
      <c r="D29" s="1"/>
      <c r="E29" s="1"/>
      <c r="F29" s="1"/>
      <c r="G29" s="1"/>
    </row>
    <row r="30" spans="2:18" x14ac:dyDescent="0.25">
      <c r="C30" s="1">
        <v>560</v>
      </c>
      <c r="D30" s="1">
        <v>15600000</v>
      </c>
      <c r="E30" s="1"/>
      <c r="F30" s="1"/>
      <c r="G30" s="1"/>
    </row>
    <row r="31" spans="2:18" x14ac:dyDescent="0.25">
      <c r="C31" s="1"/>
      <c r="D31" s="1"/>
      <c r="E31" s="1"/>
      <c r="F31" s="1"/>
      <c r="G31" s="1"/>
      <c r="H31">
        <v>83.61</v>
      </c>
      <c r="I31">
        <f>H31*10.764</f>
        <v>899.97803999999996</v>
      </c>
      <c r="J31">
        <v>17267297</v>
      </c>
      <c r="K31">
        <f>J31/I31</f>
        <v>19186.3537025859</v>
      </c>
      <c r="L31">
        <v>1036500</v>
      </c>
      <c r="M31">
        <v>30000</v>
      </c>
      <c r="N31">
        <f>J31+L31+M31</f>
        <v>18333797</v>
      </c>
    </row>
    <row r="32" spans="2:18" x14ac:dyDescent="0.25">
      <c r="N32">
        <f>N31/I31</f>
        <v>20371.38261729142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3270C-4B12-4A91-8181-750449DAF6E6}">
  <dimension ref="A1"/>
  <sheetViews>
    <sheetView topLeftCell="A25" workbookViewId="0">
      <selection activeCell="A16" sqref="A1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0D458-EA1F-404E-9693-D96C04FA4296}">
  <dimension ref="A1"/>
  <sheetViews>
    <sheetView workbookViewId="0">
      <selection sqref="A1:XFD20"/>
    </sheetView>
  </sheetViews>
  <sheetFormatPr defaultRowHeight="15" x14ac:dyDescent="0.25"/>
  <cols>
    <col min="2" max="2" width="64.85546875" customWidth="1"/>
  </cols>
  <sheetData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 Wing</vt:lpstr>
      <vt:lpstr>C Wing (Sale)</vt:lpstr>
      <vt:lpstr>C Wing (Rehab)</vt:lpstr>
      <vt:lpstr>Total</vt:lpstr>
      <vt:lpstr>RERA</vt:lpstr>
      <vt:lpstr>Typical Floor</vt:lpstr>
      <vt:lpstr>IGR</vt:lpstr>
      <vt:lpstr>RR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2024-03-27T09:31:36Z</dcterms:modified>
</cp:coreProperties>
</file>