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1D4A3F85-2731-4E9A-8550-FA49FB038AD9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5" sheetId="8" r:id="rId5"/>
    <sheet name="Sheet6" sheetId="9" r:id="rId6"/>
    <sheet name="Sheet7" sheetId="10" r:id="rId7"/>
    <sheet name="Sheet9" sheetId="12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7" i="1" l="1"/>
  <c r="I36" i="1"/>
  <c r="H37" i="1"/>
  <c r="G37" i="1"/>
  <c r="F37" i="1"/>
  <c r="H36" i="1"/>
  <c r="F6" i="1"/>
  <c r="A37" i="1"/>
  <c r="A36" i="1"/>
  <c r="I35" i="1"/>
  <c r="H35" i="1"/>
  <c r="A35" i="1"/>
  <c r="B18" i="1"/>
  <c r="F8" i="1"/>
  <c r="I34" i="1"/>
  <c r="H34" i="1"/>
  <c r="A34" i="1"/>
  <c r="I33" i="1"/>
  <c r="H33" i="1"/>
  <c r="A33" i="1"/>
  <c r="G13" i="1"/>
  <c r="E8" i="1"/>
  <c r="G27" i="1"/>
  <c r="I27" i="1"/>
  <c r="C38" i="1" l="1"/>
  <c r="F35" i="1"/>
  <c r="G35" i="1" s="1"/>
  <c r="F39" i="1"/>
  <c r="G39" i="1" s="1"/>
  <c r="C39" i="1"/>
  <c r="F38" i="1"/>
  <c r="C37" i="1"/>
  <c r="C36" i="1"/>
  <c r="F36" i="1"/>
  <c r="G36" i="1" s="1"/>
  <c r="B10" i="1"/>
  <c r="B11" i="1" s="1"/>
  <c r="B8" i="1"/>
  <c r="B6" i="1"/>
  <c r="B5" i="1"/>
  <c r="B14" i="1" s="1"/>
  <c r="G38" i="1" l="1"/>
  <c r="B12" i="1"/>
  <c r="B13" i="1" s="1"/>
  <c r="C35" i="1"/>
  <c r="C34" i="1"/>
  <c r="C33" i="1"/>
  <c r="B15" i="1" l="1"/>
  <c r="B17" i="1" s="1"/>
  <c r="B19" i="1" s="1"/>
  <c r="I29" i="1"/>
  <c r="I28" i="1" l="1"/>
  <c r="I25" i="1" l="1"/>
  <c r="I30" i="1"/>
  <c r="F25" i="1"/>
  <c r="G25" i="1" l="1"/>
  <c r="F26" i="1"/>
  <c r="G26" i="1"/>
  <c r="F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I26" i="1" l="1"/>
  <c r="H30" i="1" l="1"/>
  <c r="H29" i="1"/>
  <c r="H31" i="1"/>
  <c r="H25" i="1" l="1"/>
  <c r="H26" i="1" l="1"/>
  <c r="H27" i="1"/>
  <c r="H28" i="1"/>
  <c r="G3" i="1" l="1"/>
</calcChain>
</file>

<file path=xl/sharedStrings.xml><?xml version="1.0" encoding="utf-8"?>
<sst xmlns="http://schemas.openxmlformats.org/spreadsheetml/2006/main" count="27" uniqueCount="25">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</sst>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343458</xdr:colOff>
      <xdr:row>27</xdr:row>
      <xdr:rowOff>115034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3B34AE-F086-48B9-A7E1-8AE73C1B3D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001058" cy="52585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573281</xdr:colOff>
      <xdr:row>40</xdr:row>
      <xdr:rowOff>115380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80F791-8420-4E0A-9603-24344CEDF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65281" cy="773538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544617</xdr:colOff>
      <xdr:row>41</xdr:row>
      <xdr:rowOff>77301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17AC5B-49CD-497A-9F97-A6C3941A6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27017" cy="788780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211366</xdr:colOff>
      <xdr:row>42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84F50A-97E1-4960-A858-150F2C331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12966" cy="811643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C18" sqref="C18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30500</v>
      </c>
      <c r="C3" s="17"/>
      <c r="D3" s="10"/>
      <c r="E3">
        <v>2023</v>
      </c>
      <c r="F3" s="3">
        <v>2024</v>
      </c>
      <c r="G3" s="4">
        <f>F3-E3</f>
        <v>1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27500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6">
        <v>393</v>
      </c>
      <c r="F6" s="3">
        <f>E6*1.1</f>
        <v>432.3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 s="6">
        <v>66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>
        <f>SUM(E6:E7)</f>
        <v>459</v>
      </c>
      <c r="F8" s="56">
        <f>E8*1.1</f>
        <v>504.90000000000003</v>
      </c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/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/>
      <c r="F10" s="52"/>
      <c r="G10" s="13"/>
      <c r="H10" s="31"/>
      <c r="I10" s="5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E12" t="s">
        <v>24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E13">
        <v>360</v>
      </c>
      <c r="F13" s="6">
        <v>56</v>
      </c>
      <c r="G13" s="13">
        <f>F13+E13</f>
        <v>416</v>
      </c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27500</v>
      </c>
      <c r="C14" s="17"/>
      <c r="D14" s="10"/>
      <c r="E14" s="6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30500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459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13999500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12</v>
      </c>
      <c r="B18" s="24">
        <f>505*B4</f>
        <v>1515000</v>
      </c>
      <c r="C18" s="17"/>
      <c r="D18" s="10"/>
      <c r="E18" s="6"/>
      <c r="F18" s="5"/>
      <c r="H18" s="6"/>
    </row>
    <row r="19" spans="1:14" ht="16.5" x14ac:dyDescent="0.3">
      <c r="A19" s="19" t="s">
        <v>16</v>
      </c>
      <c r="B19" s="24">
        <f>B17*0.03/12</f>
        <v>34998.75</v>
      </c>
      <c r="C19" s="39"/>
      <c r="D19" s="10"/>
      <c r="E19" s="6"/>
      <c r="F19" s="5"/>
      <c r="H19" s="6"/>
    </row>
    <row r="20" spans="1:14" x14ac:dyDescent="0.25">
      <c r="B20" s="12"/>
      <c r="H20" s="6"/>
    </row>
    <row r="21" spans="1:14" x14ac:dyDescent="0.25">
      <c r="B21" s="12"/>
      <c r="H21" s="6"/>
      <c r="I21" s="6"/>
    </row>
    <row r="23" spans="1:14" x14ac:dyDescent="0.25">
      <c r="C23" t="s">
        <v>14</v>
      </c>
      <c r="G23" s="6"/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420</v>
      </c>
      <c r="C25" s="8"/>
      <c r="D25" s="8"/>
      <c r="E25" s="8">
        <v>15500000</v>
      </c>
      <c r="F25" s="10">
        <f t="shared" ref="F25:F31" si="0">E25/B25</f>
        <v>36904.761904761908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5"/>
    </row>
    <row r="26" spans="1:14" ht="17.25" x14ac:dyDescent="0.3">
      <c r="B26" s="9">
        <v>459</v>
      </c>
      <c r="C26" s="8"/>
      <c r="D26" s="8"/>
      <c r="E26" s="8">
        <v>16000000</v>
      </c>
      <c r="F26" s="10">
        <f t="shared" si="0"/>
        <v>34858.387799564269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420</v>
      </c>
      <c r="C27" s="8"/>
      <c r="D27" s="8"/>
      <c r="E27" s="10">
        <v>16000000</v>
      </c>
      <c r="F27" s="10">
        <f t="shared" si="0"/>
        <v>38095.238095238092</v>
      </c>
      <c r="G27" s="10" t="e">
        <f>E27/C27</f>
        <v>#DIV/0!</v>
      </c>
      <c r="H27" s="10" t="e">
        <f>E27/#REF!</f>
        <v>#REF!</v>
      </c>
      <c r="I27" s="8">
        <f>C27/B27</f>
        <v>0</v>
      </c>
    </row>
    <row r="28" spans="1:14" x14ac:dyDescent="0.25">
      <c r="B28" s="9">
        <v>394</v>
      </c>
      <c r="C28" s="8"/>
      <c r="D28" s="8"/>
      <c r="E28" s="10">
        <v>14000000</v>
      </c>
      <c r="F28" s="10">
        <f t="shared" si="0"/>
        <v>35532.99492385787</v>
      </c>
      <c r="G28" s="10" t="e">
        <f t="shared" ref="G28:G31" si="1">E28/C28</f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>
        <v>459</v>
      </c>
      <c r="C29" s="25"/>
      <c r="E29" s="26">
        <v>17500000</v>
      </c>
      <c r="F29" s="26">
        <f t="shared" si="0"/>
        <v>38126.36165577342</v>
      </c>
      <c r="G29" s="10" t="e">
        <f t="shared" si="1"/>
        <v>#DIV/0!</v>
      </c>
      <c r="H29" s="26" t="e">
        <f>E29/#REF!</f>
        <v>#REF!</v>
      </c>
      <c r="I29" s="8">
        <f>C29/B29</f>
        <v>0</v>
      </c>
    </row>
    <row r="30" spans="1:14" x14ac:dyDescent="0.25">
      <c r="B30" s="7">
        <v>400</v>
      </c>
      <c r="E30" s="26">
        <v>14500000</v>
      </c>
      <c r="F30" s="26">
        <f t="shared" si="0"/>
        <v>36250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0"/>
        <v>#DIV/0!</v>
      </c>
      <c r="G31" s="26" t="e">
        <f t="shared" si="1"/>
        <v>#DIV/0!</v>
      </c>
      <c r="H31" s="26" t="e">
        <f>E31/#REF!</f>
        <v>#REF!</v>
      </c>
    </row>
    <row r="33" spans="1:9" x14ac:dyDescent="0.25">
      <c r="A33">
        <f>62.15*10.764</f>
        <v>668.98259999999993</v>
      </c>
      <c r="B33">
        <v>15200000</v>
      </c>
      <c r="C33">
        <f>B33/A33</f>
        <v>22721.069277437113</v>
      </c>
      <c r="D33">
        <v>912000</v>
      </c>
      <c r="E33">
        <v>30000</v>
      </c>
      <c r="F33">
        <f>E33+D33+B33</f>
        <v>16142000</v>
      </c>
      <c r="G33">
        <f>F33/A33</f>
        <v>24129.177649762492</v>
      </c>
      <c r="H33" s="6">
        <f>A33/1.1</f>
        <v>608.16599999999994</v>
      </c>
      <c r="I33" s="6">
        <f>F33/H33</f>
        <v>26542.095414738742</v>
      </c>
    </row>
    <row r="34" spans="1:9" x14ac:dyDescent="0.25">
      <c r="A34">
        <f>70.13*10.764</f>
        <v>754.87931999999989</v>
      </c>
      <c r="B34">
        <v>19600000</v>
      </c>
      <c r="C34" s="54">
        <f>B34/A34</f>
        <v>25964.415080280651</v>
      </c>
      <c r="D34">
        <v>1182000</v>
      </c>
      <c r="E34">
        <v>30000</v>
      </c>
      <c r="F34">
        <f>E34+D34+B34</f>
        <v>20812000</v>
      </c>
      <c r="G34">
        <f>F34/A34</f>
        <v>27569.96972708168</v>
      </c>
      <c r="H34" s="6">
        <f>A34/1.1</f>
        <v>686.25392727272708</v>
      </c>
      <c r="I34" s="6">
        <f>F34/H34</f>
        <v>30326.966699789849</v>
      </c>
    </row>
    <row r="35" spans="1:9" x14ac:dyDescent="0.25">
      <c r="A35">
        <f>48.55*10.764</f>
        <v>522.59219999999993</v>
      </c>
      <c r="B35" s="54">
        <v>13188600</v>
      </c>
      <c r="C35" s="54">
        <f>B35/A35</f>
        <v>25236.886428844522</v>
      </c>
      <c r="D35">
        <v>791400</v>
      </c>
      <c r="E35">
        <v>30000</v>
      </c>
      <c r="F35">
        <f>E35+D35+B35</f>
        <v>14010000</v>
      </c>
      <c r="G35">
        <f>F35/A35</f>
        <v>26808.666489855765</v>
      </c>
      <c r="H35" s="6">
        <f>A35/1.1</f>
        <v>475.08381818181806</v>
      </c>
      <c r="I35" s="6">
        <f>F35/H35</f>
        <v>29489.533138841343</v>
      </c>
    </row>
    <row r="36" spans="1:9" x14ac:dyDescent="0.25">
      <c r="A36">
        <f>40.27*10.764</f>
        <v>433.46627999999998</v>
      </c>
      <c r="B36" s="54">
        <v>13537500</v>
      </c>
      <c r="C36" s="54">
        <f t="shared" ref="C36:C39" si="2">B36/A36</f>
        <v>31230.803005022677</v>
      </c>
      <c r="D36" s="50">
        <v>311500</v>
      </c>
      <c r="E36" s="50">
        <v>30000</v>
      </c>
      <c r="F36" s="50">
        <f>E36+D36+B36</f>
        <v>13879000</v>
      </c>
      <c r="G36" s="50">
        <f>F36/A36</f>
        <v>32018.638220255565</v>
      </c>
      <c r="H36" s="6">
        <f>A36/1.1</f>
        <v>394.06025454545448</v>
      </c>
      <c r="I36" s="6">
        <f>B36/H36</f>
        <v>34353.883305524949</v>
      </c>
    </row>
    <row r="37" spans="1:9" ht="15.75" x14ac:dyDescent="0.25">
      <c r="A37" s="55">
        <f>42.52*10.764</f>
        <v>457.68527999999998</v>
      </c>
      <c r="B37" s="54">
        <v>12400000</v>
      </c>
      <c r="C37" s="54">
        <f t="shared" si="2"/>
        <v>27092.852975302158</v>
      </c>
      <c r="D37">
        <v>744000</v>
      </c>
      <c r="E37" s="50">
        <v>30000</v>
      </c>
      <c r="F37" s="50">
        <f>E37+D37+B37</f>
        <v>13174000</v>
      </c>
      <c r="G37" s="50">
        <f>F37/A37</f>
        <v>28783.971378760532</v>
      </c>
      <c r="H37" s="6">
        <f>A37/1.2</f>
        <v>381.40440000000001</v>
      </c>
      <c r="I37" s="6">
        <f>B37/H37</f>
        <v>32511.423570362585</v>
      </c>
    </row>
    <row r="38" spans="1:9" ht="15.75" x14ac:dyDescent="0.25">
      <c r="A38" s="53"/>
      <c r="B38" s="50"/>
      <c r="C38" s="50" t="e">
        <f t="shared" si="2"/>
        <v>#DIV/0!</v>
      </c>
      <c r="D38" s="50">
        <v>1194000</v>
      </c>
      <c r="E38" s="50">
        <v>30000</v>
      </c>
      <c r="F38" s="50">
        <f>E38+D38+B38</f>
        <v>1224000</v>
      </c>
      <c r="G38" s="50" t="e">
        <f>F38/A38</f>
        <v>#DIV/0!</v>
      </c>
    </row>
    <row r="39" spans="1:9" ht="15.75" x14ac:dyDescent="0.25">
      <c r="A39" s="48"/>
      <c r="B39" s="49"/>
      <c r="C39" s="50" t="e">
        <f t="shared" si="2"/>
        <v>#DIV/0!</v>
      </c>
      <c r="D39" s="50">
        <v>1220500</v>
      </c>
      <c r="E39" s="50">
        <v>30000</v>
      </c>
      <c r="F39" s="50">
        <f>E39+D39+B39</f>
        <v>1250500</v>
      </c>
      <c r="G39" s="50" t="e">
        <f>F39/A39</f>
        <v>#DIV/0!</v>
      </c>
    </row>
    <row r="40" spans="1:9" ht="15.75" x14ac:dyDescent="0.25">
      <c r="A40" s="30"/>
    </row>
    <row r="41" spans="1:9" ht="15.75" x14ac:dyDescent="0.25">
      <c r="A41" s="30"/>
    </row>
    <row r="42" spans="1:9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16" workbookViewId="0">
      <selection activeCell="K45" sqref="K45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Sheet8</vt:lpstr>
      <vt:lpstr>Sheet2</vt:lpstr>
      <vt:lpstr>Sheet3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2024-03-26T12:34:40Z</dcterms:modified>
</cp:coreProperties>
</file>