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resh Hariram Tikani\"/>
    </mc:Choice>
  </mc:AlternateContent>
  <xr:revisionPtr revIDLastSave="0" documentId="13_ncr:1_{54BCCAAF-8655-4DE9-B27A-29C3B1A49C0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18" i="4" l="1"/>
  <c r="Q29" i="4" l="1"/>
  <c r="P23" i="4"/>
  <c r="P24" i="4" s="1"/>
  <c r="P21" i="4"/>
  <c r="H21" i="4" l="1"/>
  <c r="H19" i="4"/>
  <c r="I18" i="4"/>
  <c r="I17" i="4"/>
  <c r="H2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<sst xmlns="http://schemas.openxmlformats.org/spreadsheetml/2006/main" count="33" uniqueCount="30">
  <si>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</si>
  <si>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</si>
  <si>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</si>
  <si>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</si>
  <si>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</si>
  <si>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</si>
  <si>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</si>
  <si>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</si>
  <si>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</si>
  <si>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</si>
  <si>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</si>
  <si>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</si>
  <si>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</si>
  <si>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802, 8th Floor, Building No 11, Wing - B, Regency Antila , Phase - III, Village - Ulhasnagar - 1 (Mharal), </t>
  </si>
  <si>
    <t>ca</t>
  </si>
  <si>
    <t>rate</t>
  </si>
  <si>
    <t>fmv</t>
  </si>
  <si>
    <t>agreement - 19.03.24</t>
  </si>
  <si>
    <t>av</t>
  </si>
  <si>
    <t>sd</t>
  </si>
  <si>
    <t>rd</t>
  </si>
  <si>
    <t>bv</t>
  </si>
  <si>
    <t>cb</t>
  </si>
  <si>
    <t>total</t>
  </si>
  <si>
    <t>oc - 2021</t>
  </si>
  <si>
    <t>mca</t>
  </si>
  <si>
    <t>bal</t>
  </si>
  <si>
    <t>dry</t>
  </si>
  <si>
    <t>sales office enquire  - 1050 sq. ft. ca for 1.20 cr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</si>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</sst>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278306</xdr:colOff>
      <xdr:row>38</xdr:row>
      <xdr:rowOff>105736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312F45-EB86-4158-8E00-37CD17E4E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08706" cy="6887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382585</xdr:colOff>
      <xdr:row>49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225ADC-7168-4BF6-AB68-1E8DEE0A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355385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50099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061C6-7581-46C1-BF6F-662E3F190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28499" cy="6392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497581</xdr:colOff>
      <xdr:row>43</xdr:row>
      <xdr:rowOff>39176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E0EC4-5BE6-40BC-B330-6AC7A04AB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47181" cy="7706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19" sqref="E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6" width="10.57031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431</v>
      </c>
      <c r="C2" s="4">
        <f>B2*1.2</f>
        <v>517.19999999999993</v>
      </c>
      <c r="D2" s="4">
        <f t="shared" ref="D2:D13" si="2">C2*1.2</f>
        <v>620.63999999999987</v>
      </c>
      <c r="E2" s="16">
        <f t="shared" ref="E2:E13" si="3">R2</f>
        <v>4599000</v>
      </c>
      <c r="F2" s="15">
        <f t="shared" ref="F2:F13" si="4">ROUND((E2/B2),0)</f>
        <v>10671</v>
      </c>
      <c r="G2" s="10">
        <f t="shared" ref="G2:G13" si="5">ROUND((E2/C2),0)</f>
        <v>8892</v>
      </c>
      <c r="H2" s="10">
        <f t="shared" ref="H2:H13" si="6">ROUND((E2/D2),0)</f>
        <v>7410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431</v>
      </c>
      <c r="R2" s="2">
        <v>4599000</v>
      </c>
      <c r="S2" s="8"/>
      <c r="T2" s="8"/>
    </row>
    <row r="3" spans="1:20" x14ac:dyDescent="0.25">
      <c r="A3" s="4">
        <f t="shared" si="0"/>
        <v>0</v>
      </c>
      <c r="B3" s="4">
        <f t="shared" si="1"/>
        <v>886</v>
      </c>
      <c r="C3" s="4">
        <f t="shared" ref="C3:C15" si="9">B3*1.2</f>
        <v>1063.2</v>
      </c>
      <c r="D3" s="4">
        <f t="shared" si="2"/>
        <v>1275.8399999999999</v>
      </c>
      <c r="E3" s="16">
        <f t="shared" si="3"/>
        <v>10800000</v>
      </c>
      <c r="F3" s="15">
        <f t="shared" si="4"/>
        <v>12190</v>
      </c>
      <c r="G3" s="10">
        <f t="shared" si="5"/>
        <v>10158</v>
      </c>
      <c r="H3" s="10">
        <f t="shared" si="6"/>
        <v>8465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886</v>
      </c>
      <c r="R3" s="2">
        <v>10800000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1271</v>
      </c>
      <c r="C4" s="4">
        <f t="shared" si="9"/>
        <v>1525.2</v>
      </c>
      <c r="D4" s="4">
        <f t="shared" si="2"/>
        <v>1830.24</v>
      </c>
      <c r="E4" s="16">
        <f t="shared" si="3"/>
        <v>12000000</v>
      </c>
      <c r="F4" s="15">
        <f t="shared" si="4"/>
        <v>9441</v>
      </c>
      <c r="G4" s="10">
        <f t="shared" si="5"/>
        <v>7868</v>
      </c>
      <c r="H4" s="10">
        <f t="shared" si="6"/>
        <v>6557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1271</v>
      </c>
      <c r="R4" s="2">
        <v>12000000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1271</v>
      </c>
      <c r="C5" s="4">
        <f t="shared" si="9"/>
        <v>1525.2</v>
      </c>
      <c r="D5" s="4">
        <f t="shared" si="2"/>
        <v>1830.24</v>
      </c>
      <c r="E5" s="16">
        <f t="shared" si="3"/>
        <v>14400000</v>
      </c>
      <c r="F5" s="15">
        <f t="shared" si="4"/>
        <v>11330</v>
      </c>
      <c r="G5" s="10">
        <f t="shared" si="5"/>
        <v>9441</v>
      </c>
      <c r="H5" s="10">
        <f t="shared" si="6"/>
        <v>7868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1271</v>
      </c>
      <c r="R5" s="2">
        <v>14400000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16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G16" t="s">
        <v>13</v>
      </c>
    </row>
    <row r="17" spans="5:24" x14ac:dyDescent="0.25">
      <c r="E17" t="s">
        <v>29</v>
      </c>
      <c r="G17" t="s">
        <v>14</v>
      </c>
      <c r="H17">
        <v>1156</v>
      </c>
      <c r="I17">
        <f>107.44*10.764</f>
        <v>1156.48416</v>
      </c>
    </row>
    <row r="18" spans="5:24" x14ac:dyDescent="0.25">
      <c r="E18">
        <f>H19*1.1</f>
        <v>1292.5</v>
      </c>
      <c r="G18" t="s">
        <v>22</v>
      </c>
      <c r="H18">
        <v>19</v>
      </c>
      <c r="I18">
        <f>1.77*10.764</f>
        <v>19.05228</v>
      </c>
      <c r="O18" t="s">
        <v>25</v>
      </c>
      <c r="P18">
        <v>1122</v>
      </c>
    </row>
    <row r="19" spans="5:24" x14ac:dyDescent="0.25">
      <c r="G19" t="s">
        <v>23</v>
      </c>
      <c r="H19">
        <f>SUM(H17:H18)</f>
        <v>1175</v>
      </c>
      <c r="O19" t="s">
        <v>26</v>
      </c>
      <c r="P19">
        <v>189</v>
      </c>
    </row>
    <row r="20" spans="5:24" x14ac:dyDescent="0.25">
      <c r="G20" t="s">
        <v>15</v>
      </c>
      <c r="H20">
        <v>11500</v>
      </c>
      <c r="O20" t="s">
        <v>27</v>
      </c>
      <c r="P20">
        <v>44</v>
      </c>
    </row>
    <row r="21" spans="5:24" x14ac:dyDescent="0.25">
      <c r="G21" t="s">
        <v>16</v>
      </c>
      <c r="H21">
        <f>H20*H19</f>
        <v>13512500</v>
      </c>
      <c r="P21">
        <f>SUM(P18:P20)</f>
        <v>1355</v>
      </c>
    </row>
    <row r="22" spans="5:24" x14ac:dyDescent="0.25">
      <c r="G22" s="6"/>
      <c r="H22" s="6"/>
      <c r="P22">
        <v>11000</v>
      </c>
    </row>
    <row r="23" spans="5:24" x14ac:dyDescent="0.25">
      <c r="P23">
        <f>P22*P21</f>
        <v>14905000</v>
      </c>
    </row>
    <row r="24" spans="5:24" x14ac:dyDescent="0.25">
      <c r="P24" s="11">
        <f>P23/H19</f>
        <v>12685.106382978724</v>
      </c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17</v>
      </c>
      <c r="I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18</v>
      </c>
      <c r="H26">
        <v>13000000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19</v>
      </c>
      <c r="H27">
        <v>511000</v>
      </c>
      <c r="J27">
        <v>1050</v>
      </c>
      <c r="P27" s="11"/>
      <c r="Q27" s="11">
        <v>750000</v>
      </c>
      <c r="R27" s="11"/>
      <c r="T27" s="11"/>
      <c r="U27" s="11"/>
      <c r="V27" s="11"/>
      <c r="W27" s="11"/>
      <c r="X27" s="11"/>
    </row>
    <row r="28" spans="5:24" x14ac:dyDescent="0.25">
      <c r="G28" t="s">
        <v>20</v>
      </c>
      <c r="H28">
        <v>30000</v>
      </c>
      <c r="J28">
        <v>12000000</v>
      </c>
      <c r="P28" s="11"/>
      <c r="Q28" s="11">
        <v>650</v>
      </c>
      <c r="R28" s="12"/>
      <c r="T28" s="12"/>
      <c r="U28" s="12"/>
      <c r="V28" s="11"/>
      <c r="W28" s="11"/>
      <c r="X28" s="11"/>
    </row>
    <row r="29" spans="5:24" x14ac:dyDescent="0.25">
      <c r="G29" t="s">
        <v>21</v>
      </c>
      <c r="H29">
        <f>SUM(H26:H28)</f>
        <v>13541000</v>
      </c>
      <c r="P29" s="11"/>
      <c r="Q29" s="11">
        <f>Q27/Q28</f>
        <v>1153.8461538461538</v>
      </c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G31" t="s">
        <v>28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2024-03-23T06:16:00Z</dcterms:modified>
</cp:coreProperties>
</file>