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Praveen Prajapati\"/>
    </mc:Choice>
  </mc:AlternateContent>
  <xr:revisionPtr revIDLastSave="0" documentId="13_ncr:1_{AEED96A5-22C7-4216-8EAA-7434CFA6626B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E10" i="4" l="1"/>
  <c r="P10" i="4"/>
  <c r="J10" i="4"/>
  <c r="I10" i="4"/>
  <c r="F10" i="4"/>
  <c r="B10" i="4"/>
  <c r="C10" i="4" s="1"/>
  <c r="P11" i="4"/>
  <c r="P3" i="4"/>
  <c r="Q3" i="4"/>
  <c r="P2" i="4"/>
  <c r="G10" i="4" l="1"/>
  <c r="D10" i="4"/>
  <c r="H10" i="4" s="1"/>
  <c r="Q7" i="4"/>
  <c r="C5" i="25" l="1"/>
  <c r="C4" i="25"/>
  <c r="C3" i="25"/>
  <c r="B2" i="4"/>
  <c r="C2" i="4" s="1"/>
  <c r="B3" i="4"/>
  <c r="C3" i="4" s="1"/>
  <c r="D3" i="4" s="1"/>
  <c r="P4" i="4"/>
  <c r="P5" i="4"/>
  <c r="P6" i="4"/>
  <c r="B6" i="4"/>
  <c r="C6" i="4" s="1"/>
  <c r="B7" i="4"/>
  <c r="C7" i="4" s="1"/>
  <c r="D7" i="4" s="1"/>
  <c r="P8" i="4"/>
  <c r="P9" i="4"/>
  <c r="B9" i="4" s="1"/>
  <c r="C9" i="4" s="1"/>
  <c r="D9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J11" i="4"/>
  <c r="I11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12" i="4"/>
  <c r="H4" i="4"/>
  <c r="H9" i="4"/>
  <c r="G7" i="4"/>
  <c r="F6" i="4"/>
  <c r="G3" i="4"/>
  <c r="H3" i="4"/>
  <c r="D2" i="4"/>
  <c r="H2" i="4" s="1"/>
  <c r="G2" i="4"/>
  <c r="H8" i="4"/>
  <c r="D6" i="4"/>
  <c r="H6" i="4" s="1"/>
  <c r="G6" i="4"/>
  <c r="F13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6" i="23"/>
  <c r="C5" i="23"/>
  <c r="C14" i="23" s="1"/>
  <c r="C8" i="23" l="1"/>
  <c r="C10" i="23"/>
  <c r="C11" i="23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<sst xmlns="http://schemas.openxmlformats.org/spreadsheetml/2006/main" count="131" uniqueCount="89">
  <si>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</si>
  <si>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</si>
  <si>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</si>
  <si>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</si>
  <si>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</si>
  <si>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</si>
  <si>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</si>
  <si>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</si>
  <si>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</si>
  <si>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</si>
  <si>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</si>
  <si>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</si>
  <si>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</si>
  <si>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</si>
  <si>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</si>
  <si>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</si>
  <si>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</si>
  <si>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</si>
  <si>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</si>
  <si>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</si>
  <si>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</si>
  <si>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</si>
  <si>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</si>
  <si>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</si>
  <si>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</si>
  <si>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</si>
  <si>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</si>
  <si>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</si>
  <si>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</si>
  <si>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</si>
  <si>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</si>
  <si>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</si>
  <si>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</si>
  <si>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</si>
  <si>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</si>
  <si>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</si>
  <si>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</si>
  <si>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</si>
  <si>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</si>
  <si>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</si>
  <si>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</si>
  <si>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</si>
  <si>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</si>
  <si>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</si>
  <si>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</si>
  <si>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</si>
  <si>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</si>
  <si>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</si>
  <si>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</si>
  <si>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</si>
  <si>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</si>
  <si>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</si>
  <si>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</si>
  <si>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</si>
  <si>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</si>
  <si>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</si>
  <si>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</si>
  <si>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</si>
  <si>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</si>
  <si>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</si>
  <si>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</si>
  <si>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</si>
  <si>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</si>
  <si>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</si>
  <si>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</si>
  <si>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</si>
  <si>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</si>
  <si>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</si>
  <si>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</si>
  <si>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</si>
  <si>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</si>
  <si>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</si>
  <si>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</si>
  <si>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</si>
  <si>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</si>
  <si>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</si>
  <si>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</si>
  <si>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</si>
  <si>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</si>
  <si>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</si>
  <si>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</si>
  <si>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</si>
  <si>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</si>
  <si>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</si>
  <si>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19.03.2024</t>
  </si>
  <si>
    <t>ACA</t>
  </si>
  <si>
    <t>IGR-22.03.24</t>
  </si>
  <si>
    <t>IGR-26.03.24</t>
  </si>
  <si>
    <t>IGR-20.02.24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</si>
</sst>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FDC607-79AE-4BC0-9762-BC9DD9686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2EF4A-4194-440E-94AF-E4EA117C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D4B199-1E6E-4A04-85AC-246AFD19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46AF9-C727-47FA-9C17-60B597B96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287492</xdr:colOff>
      <xdr:row>47</xdr:row>
      <xdr:rowOff>77387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F4A2C-30E8-4123-B56B-80F08E17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79492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297528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AFFDB-E179-45D6-804F-0BAF57C7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47128" cy="8878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307055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55980-B1B7-4F26-AD6F-09FA036D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5665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307055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32D94-DEB6-4386-908B-C07C4981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56655" cy="8907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AF9E4A-87B9-43E7-BD28-CC2B2B61F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916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AD255-2075-4D44-806A-3254F049D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298617.51299999998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328017.51299999998</v>
      </c>
      <c r="D9" s="63" t="s">
        <v>62</v>
      </c>
      <c r="E9" s="64">
        <f>C9/10.764</f>
        <v>30473.570512820512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7</v>
      </c>
      <c r="D13" s="70">
        <f>D12-C13</f>
        <v>93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L15" sqref="L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11300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262.5</v>
      </c>
      <c r="D12" s="24"/>
      <c r="F12" s="19"/>
    </row>
    <row r="13" spans="1:6" x14ac:dyDescent="0.25">
      <c r="A13" s="16" t="s">
        <v>22</v>
      </c>
      <c r="B13" s="20"/>
      <c r="C13" s="21">
        <f>C6-C12</f>
        <v>2237.5</v>
      </c>
      <c r="D13" s="24"/>
      <c r="F13" s="19"/>
    </row>
    <row r="14" spans="1:6" x14ac:dyDescent="0.25">
      <c r="A14" s="16" t="s">
        <v>15</v>
      </c>
      <c r="B14" s="20"/>
      <c r="C14" s="21">
        <f>C5</f>
        <v>8800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11037.5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964</v>
      </c>
      <c r="D18" s="26"/>
      <c r="F18" s="19"/>
    </row>
    <row r="19" spans="1:6" x14ac:dyDescent="0.25">
      <c r="A19" s="16" t="s">
        <v>74</v>
      </c>
      <c r="B19" s="6"/>
      <c r="C19" s="32">
        <f>C18*C16</f>
        <v>10640150</v>
      </c>
      <c r="D19" s="33"/>
      <c r="E19" s="70"/>
      <c r="F19" s="34"/>
    </row>
    <row r="20" spans="1:6" x14ac:dyDescent="0.25">
      <c r="A20" s="16" t="s">
        <v>24</v>
      </c>
      <c r="C20" s="35">
        <f>C19*90%</f>
        <v>9576135</v>
      </c>
      <c r="D20" s="32"/>
      <c r="F20" s="19"/>
    </row>
    <row r="21" spans="1:6" x14ac:dyDescent="0.25">
      <c r="A21" s="16" t="s">
        <v>25</v>
      </c>
      <c r="C21" s="35">
        <f>C19*80%</f>
        <v>8512120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2410000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22166.979166666668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993</v>
      </c>
      <c r="C2" s="4">
        <f t="shared" ref="C2:C16" si="1">B2*1.2</f>
        <v>1191.5999999999999</v>
      </c>
      <c r="D2" s="4">
        <f t="shared" ref="D2:D16" si="2">C2*1.2</f>
        <v>1429.9199999999998</v>
      </c>
      <c r="E2" s="5">
        <f t="shared" ref="E2:E16" si="3">R2</f>
        <v>9751000</v>
      </c>
      <c r="F2" s="78">
        <f t="shared" ref="F2:F15" si="4">ROUND((E2/B2),0)</f>
        <v>9820</v>
      </c>
      <c r="G2" s="78">
        <f t="shared" ref="G2:G15" si="5">ROUND((E2/C2),0)</f>
        <v>8183</v>
      </c>
      <c r="H2" s="78">
        <f t="shared" ref="H2:H15" si="6">ROUND((E2/D2),0)</f>
        <v>6819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O3/1.2</f>
        <v>0</v>
      </c>
      <c r="Q2" s="7">
        <v>993</v>
      </c>
      <c r="R2" s="79">
        <v>9751000</v>
      </c>
      <c r="S2" s="79" t="s">
        <v>87</v>
      </c>
    </row>
    <row r="3" spans="1:19" x14ac:dyDescent="0.25">
      <c r="A3" s="4">
        <v>2</v>
      </c>
      <c r="B3" s="4">
        <f t="shared" si="0"/>
        <v>964.27499999999998</v>
      </c>
      <c r="C3" s="4">
        <f t="shared" si="1"/>
        <v>1157.1299999999999</v>
      </c>
      <c r="D3" s="4">
        <f t="shared" si="2"/>
        <v>1388.5559999999998</v>
      </c>
      <c r="E3" s="5">
        <f t="shared" si="3"/>
        <v>9350000</v>
      </c>
      <c r="F3" s="4">
        <f t="shared" si="4"/>
        <v>9696</v>
      </c>
      <c r="G3" s="4">
        <f t="shared" si="5"/>
        <v>8080</v>
      </c>
      <c r="H3" s="4">
        <f t="shared" si="6"/>
        <v>6734</v>
      </c>
      <c r="I3" s="4">
        <f t="shared" si="7"/>
        <v>0</v>
      </c>
      <c r="J3" s="4">
        <f t="shared" si="8"/>
        <v>0</v>
      </c>
      <c r="O3">
        <v>0</v>
      </c>
      <c r="P3">
        <f>107.5*10.764</f>
        <v>1157.1299999999999</v>
      </c>
      <c r="Q3">
        <f t="shared" ref="Q3" si="10">P3/1.2</f>
        <v>964.27499999999998</v>
      </c>
      <c r="R3" s="2">
        <v>9350000</v>
      </c>
      <c r="S3" s="2" t="s">
        <v>86</v>
      </c>
    </row>
    <row r="4" spans="1:19" x14ac:dyDescent="0.25">
      <c r="A4" s="4">
        <v>3</v>
      </c>
      <c r="B4" s="4">
        <f t="shared" si="0"/>
        <v>1241</v>
      </c>
      <c r="C4" s="4">
        <f t="shared" si="1"/>
        <v>1489.2</v>
      </c>
      <c r="D4" s="4">
        <f t="shared" si="2"/>
        <v>1787.04</v>
      </c>
      <c r="E4" s="5">
        <f t="shared" si="3"/>
        <v>15700000</v>
      </c>
      <c r="F4" s="78">
        <f t="shared" si="4"/>
        <v>12651</v>
      </c>
      <c r="G4" s="78">
        <f t="shared" si="5"/>
        <v>10543</v>
      </c>
      <c r="H4" s="78">
        <f t="shared" si="6"/>
        <v>8785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4:P10" si="11">O4/1.2</f>
        <v>0</v>
      </c>
      <c r="Q4" s="7">
        <v>1241</v>
      </c>
      <c r="R4" s="79">
        <v>15700000</v>
      </c>
      <c r="S4" s="2"/>
    </row>
    <row r="5" spans="1:19" x14ac:dyDescent="0.25">
      <c r="A5" s="4">
        <v>4</v>
      </c>
      <c r="B5" s="4">
        <f t="shared" si="0"/>
        <v>1170</v>
      </c>
      <c r="C5" s="4">
        <f t="shared" si="1"/>
        <v>1404</v>
      </c>
      <c r="D5" s="4">
        <f t="shared" si="2"/>
        <v>1684.8</v>
      </c>
      <c r="E5" s="5">
        <f t="shared" si="3"/>
        <v>13500000</v>
      </c>
      <c r="F5" s="78">
        <f t="shared" si="4"/>
        <v>11538</v>
      </c>
      <c r="G5" s="78">
        <f t="shared" si="5"/>
        <v>9615</v>
      </c>
      <c r="H5" s="78">
        <f t="shared" si="6"/>
        <v>8013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1"/>
        <v>0</v>
      </c>
      <c r="Q5" s="7">
        <v>1170</v>
      </c>
      <c r="R5" s="79">
        <v>13500000</v>
      </c>
      <c r="S5" s="2"/>
    </row>
    <row r="6" spans="1:19" x14ac:dyDescent="0.25">
      <c r="A6" s="4">
        <v>5</v>
      </c>
      <c r="B6" s="4">
        <f t="shared" si="0"/>
        <v>1068</v>
      </c>
      <c r="C6" s="4">
        <f t="shared" si="1"/>
        <v>1281.5999999999999</v>
      </c>
      <c r="D6" s="4">
        <f t="shared" si="2"/>
        <v>1537.9199999999998</v>
      </c>
      <c r="E6" s="5">
        <f t="shared" si="3"/>
        <v>13200000</v>
      </c>
      <c r="F6" s="78">
        <f t="shared" si="4"/>
        <v>12360</v>
      </c>
      <c r="G6" s="78">
        <f t="shared" si="5"/>
        <v>10300</v>
      </c>
      <c r="H6" s="78">
        <f t="shared" si="6"/>
        <v>8583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11"/>
        <v>0</v>
      </c>
      <c r="Q6" s="7">
        <v>1068</v>
      </c>
      <c r="R6" s="79">
        <v>13200000</v>
      </c>
      <c r="S6" s="2"/>
    </row>
    <row r="7" spans="1:19" x14ac:dyDescent="0.25">
      <c r="A7" s="4">
        <v>6</v>
      </c>
      <c r="B7" s="4">
        <f t="shared" si="0"/>
        <v>875</v>
      </c>
      <c r="C7" s="4">
        <f t="shared" si="1"/>
        <v>1050</v>
      </c>
      <c r="D7" s="4">
        <f t="shared" si="2"/>
        <v>1260</v>
      </c>
      <c r="E7" s="5">
        <f t="shared" si="3"/>
        <v>14000000</v>
      </c>
      <c r="F7" s="4">
        <f t="shared" si="4"/>
        <v>16000</v>
      </c>
      <c r="G7" s="4">
        <f t="shared" si="5"/>
        <v>13333</v>
      </c>
      <c r="H7" s="4">
        <f t="shared" si="6"/>
        <v>11111</v>
      </c>
      <c r="I7" s="4">
        <f t="shared" si="7"/>
        <v>0</v>
      </c>
      <c r="J7" s="4">
        <f t="shared" si="8"/>
        <v>0</v>
      </c>
      <c r="O7">
        <v>0</v>
      </c>
      <c r="P7">
        <v>1050</v>
      </c>
      <c r="Q7">
        <f t="shared" ref="Q7" si="12">P7/1.2</f>
        <v>875</v>
      </c>
      <c r="R7" s="2">
        <v>14000000</v>
      </c>
      <c r="S7" s="2"/>
    </row>
    <row r="8" spans="1:19" x14ac:dyDescent="0.25">
      <c r="A8" s="4">
        <v>7</v>
      </c>
      <c r="B8" s="4">
        <f t="shared" si="0"/>
        <v>980</v>
      </c>
      <c r="C8" s="4">
        <f t="shared" si="1"/>
        <v>1176</v>
      </c>
      <c r="D8" s="4">
        <f t="shared" si="2"/>
        <v>1411.2</v>
      </c>
      <c r="E8" s="5">
        <f t="shared" si="3"/>
        <v>11500000</v>
      </c>
      <c r="F8" s="78">
        <f t="shared" si="4"/>
        <v>11735</v>
      </c>
      <c r="G8" s="78">
        <f t="shared" si="5"/>
        <v>9779</v>
      </c>
      <c r="H8" s="78">
        <f t="shared" si="6"/>
        <v>8149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11"/>
        <v>0</v>
      </c>
      <c r="Q8" s="7">
        <v>980</v>
      </c>
      <c r="R8" s="79">
        <v>11500000</v>
      </c>
      <c r="S8" s="2"/>
    </row>
    <row r="9" spans="1:19" x14ac:dyDescent="0.25">
      <c r="A9" s="4">
        <v>8</v>
      </c>
      <c r="B9" s="4">
        <f t="shared" si="0"/>
        <v>993</v>
      </c>
      <c r="C9" s="4">
        <f t="shared" si="1"/>
        <v>1191.5999999999999</v>
      </c>
      <c r="D9" s="4">
        <f t="shared" si="2"/>
        <v>1429.9199999999998</v>
      </c>
      <c r="E9" s="5">
        <f t="shared" si="3"/>
        <v>16000000</v>
      </c>
      <c r="F9" s="4">
        <f t="shared" si="4"/>
        <v>16113</v>
      </c>
      <c r="G9" s="4">
        <f t="shared" si="5"/>
        <v>13427</v>
      </c>
      <c r="H9" s="4">
        <f t="shared" si="6"/>
        <v>11189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v>993</v>
      </c>
      <c r="R9" s="2">
        <v>16000000</v>
      </c>
      <c r="S9" s="2"/>
    </row>
    <row r="10" spans="1:19" x14ac:dyDescent="0.25">
      <c r="A10" s="4">
        <v>10</v>
      </c>
      <c r="B10" s="4">
        <f>Q9</f>
        <v>993</v>
      </c>
      <c r="C10" s="4">
        <f t="shared" ref="C10" si="13">B10*1.2</f>
        <v>1191.5999999999999</v>
      </c>
      <c r="D10" s="4">
        <f t="shared" ref="D10" si="14">C10*1.2</f>
        <v>1429.9199999999998</v>
      </c>
      <c r="E10" s="5">
        <f>R10</f>
        <v>9500000</v>
      </c>
      <c r="F10" s="4">
        <f t="shared" ref="F10" si="15">ROUND((E10/B10),0)</f>
        <v>9567</v>
      </c>
      <c r="G10" s="4">
        <f t="shared" ref="G10" si="16">ROUND((E10/C10),0)</f>
        <v>7972</v>
      </c>
      <c r="H10" s="4">
        <f t="shared" ref="H10" si="17">ROUND((E10/D10),0)</f>
        <v>6644</v>
      </c>
      <c r="I10" s="4">
        <f t="shared" ref="I10" si="18">T10</f>
        <v>0</v>
      </c>
      <c r="J10" s="4">
        <f t="shared" ref="J10" si="19">U10</f>
        <v>0</v>
      </c>
      <c r="O10">
        <v>0</v>
      </c>
      <c r="P10">
        <f t="shared" si="11"/>
        <v>0</v>
      </c>
      <c r="Q10">
        <v>964</v>
      </c>
      <c r="R10" s="2">
        <v>9500000</v>
      </c>
      <c r="S10" s="2" t="s">
        <v>88</v>
      </c>
    </row>
    <row r="11" spans="1:19" x14ac:dyDescent="0.25">
      <c r="A11" s="4">
        <v>10</v>
      </c>
      <c r="B11" s="4">
        <f>Q10</f>
        <v>964</v>
      </c>
      <c r="C11" s="4">
        <f t="shared" si="1"/>
        <v>1156.8</v>
      </c>
      <c r="D11" s="4">
        <f t="shared" si="2"/>
        <v>1388.1599999999999</v>
      </c>
      <c r="E11" s="5">
        <f>R10</f>
        <v>9500000</v>
      </c>
      <c r="F11" s="78">
        <f t="shared" si="4"/>
        <v>9855</v>
      </c>
      <c r="G11" s="78">
        <f t="shared" si="5"/>
        <v>8212</v>
      </c>
      <c r="H11" s="78">
        <f t="shared" si="6"/>
        <v>6844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" si="20">O11/1.2</f>
        <v>0</v>
      </c>
      <c r="Q11" s="7">
        <v>1223</v>
      </c>
      <c r="R11" s="79">
        <v>12121000</v>
      </c>
      <c r="S11" s="79" t="s">
        <v>88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21">O12/1.2</f>
        <v>0</v>
      </c>
      <c r="Q12">
        <f t="shared" ref="Q12:Q15" si="2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21"/>
        <v>0</v>
      </c>
      <c r="Q13">
        <f t="shared" si="2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21"/>
        <v>0</v>
      </c>
      <c r="Q14">
        <f t="shared" si="2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3">ROUND((E16/B16),0)</f>
        <v>#DIV/0!</v>
      </c>
      <c r="G16" s="4" t="e">
        <f t="shared" ref="G16" si="24">ROUND((E16/C16),0)</f>
        <v>#DIV/0!</v>
      </c>
      <c r="H16" s="4" t="e">
        <f t="shared" ref="H16" si="25">ROUND((E16/D16),0)</f>
        <v>#DIV/0!</v>
      </c>
      <c r="I16" s="4">
        <f t="shared" ref="I16" si="26">T16</f>
        <v>0</v>
      </c>
      <c r="J16" s="4">
        <f t="shared" ref="J16" si="27">U16</f>
        <v>0</v>
      </c>
      <c r="O16">
        <v>0</v>
      </c>
      <c r="P16">
        <f t="shared" ref="P16" si="28">O16/1.2</f>
        <v>0</v>
      </c>
      <c r="Q16">
        <f t="shared" ref="Q16" si="2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30">Q17</f>
        <v>0</v>
      </c>
      <c r="C17" s="4">
        <f t="shared" ref="C17:C21" si="31">B17*1.2</f>
        <v>0</v>
      </c>
      <c r="D17" s="4">
        <f t="shared" ref="D17:D21" si="32">C17*1.2</f>
        <v>0</v>
      </c>
      <c r="E17" s="5">
        <f t="shared" ref="E17:E21" si="33">R17</f>
        <v>0</v>
      </c>
      <c r="F17" s="4" t="e">
        <f t="shared" ref="F17" si="34">ROUND((E17/B17),0)</f>
        <v>#DIV/0!</v>
      </c>
      <c r="G17" s="4" t="e">
        <f t="shared" ref="G17" si="35">ROUND((E17/C17),0)</f>
        <v>#DIV/0!</v>
      </c>
      <c r="H17" s="4" t="e">
        <f t="shared" ref="H17" si="36">ROUND((E17/D17),0)</f>
        <v>#DIV/0!</v>
      </c>
      <c r="I17" s="4">
        <f t="shared" ref="I17" si="37">T17</f>
        <v>0</v>
      </c>
      <c r="J17" s="4">
        <f t="shared" ref="J17" si="38">U17</f>
        <v>0</v>
      </c>
      <c r="O17">
        <v>0</v>
      </c>
      <c r="P17">
        <f t="shared" ref="P17" si="39">O17/1.2</f>
        <v>0</v>
      </c>
      <c r="Q17">
        <f t="shared" ref="Q17" si="4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30"/>
        <v>0</v>
      </c>
      <c r="C18" s="4">
        <f t="shared" si="31"/>
        <v>0</v>
      </c>
      <c r="D18" s="4">
        <f t="shared" si="32"/>
        <v>0</v>
      </c>
      <c r="E18" s="5">
        <f t="shared" si="33"/>
        <v>0</v>
      </c>
      <c r="F18" s="4" t="e">
        <f t="shared" ref="F18:F21" si="41">ROUND((E18/B18),0)</f>
        <v>#DIV/0!</v>
      </c>
      <c r="G18" s="4" t="e">
        <f t="shared" ref="G18:G21" si="42">ROUND((E18/C18),0)</f>
        <v>#DIV/0!</v>
      </c>
      <c r="H18" s="4" t="e">
        <f t="shared" ref="H18:H21" si="43">ROUND((E18/D18),0)</f>
        <v>#DIV/0!</v>
      </c>
      <c r="I18" s="4">
        <f t="shared" ref="I18:J21" si="44">T18</f>
        <v>0</v>
      </c>
      <c r="J18" s="4">
        <f t="shared" si="44"/>
        <v>0</v>
      </c>
      <c r="O18">
        <v>0</v>
      </c>
      <c r="P18">
        <f t="shared" ref="P18" si="45">O18/1.2</f>
        <v>0</v>
      </c>
      <c r="Q18">
        <f t="shared" ref="Q18:Q21" si="4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30"/>
        <v>0</v>
      </c>
      <c r="C19" s="4">
        <f t="shared" si="31"/>
        <v>0</v>
      </c>
      <c r="D19" s="4">
        <f t="shared" si="32"/>
        <v>0</v>
      </c>
      <c r="E19" s="5">
        <f t="shared" si="33"/>
        <v>0</v>
      </c>
      <c r="F19" s="4" t="e">
        <f t="shared" si="41"/>
        <v>#DIV/0!</v>
      </c>
      <c r="G19" s="4" t="e">
        <f t="shared" si="42"/>
        <v>#DIV/0!</v>
      </c>
      <c r="H19" s="4" t="e">
        <f t="shared" si="43"/>
        <v>#DIV/0!</v>
      </c>
      <c r="I19" s="4">
        <f t="shared" si="44"/>
        <v>0</v>
      </c>
      <c r="J19" s="4">
        <f t="shared" si="44"/>
        <v>0</v>
      </c>
      <c r="O19">
        <v>0</v>
      </c>
      <c r="P19">
        <f>O19/1.2</f>
        <v>0</v>
      </c>
      <c r="Q19">
        <f t="shared" si="4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7">Q20</f>
        <v>0</v>
      </c>
      <c r="C20" s="4">
        <f t="shared" ref="C20" si="48">B20*1.2</f>
        <v>0</v>
      </c>
      <c r="D20" s="4">
        <f t="shared" ref="D20" si="49">C20*1.2</f>
        <v>0</v>
      </c>
      <c r="E20" s="5">
        <f t="shared" ref="E20" si="50">R20</f>
        <v>0</v>
      </c>
      <c r="F20" s="4" t="e">
        <f t="shared" ref="F20" si="51">ROUND((E20/B20),0)</f>
        <v>#DIV/0!</v>
      </c>
      <c r="G20" s="4" t="e">
        <f t="shared" ref="G20" si="52">ROUND((E20/C20),0)</f>
        <v>#DIV/0!</v>
      </c>
      <c r="H20" s="4" t="e">
        <f t="shared" ref="H20" si="53">ROUND((E20/D20),0)</f>
        <v>#DIV/0!</v>
      </c>
      <c r="I20" s="4">
        <f t="shared" ref="I20" si="54">T20</f>
        <v>0</v>
      </c>
      <c r="J20" s="4">
        <f t="shared" ref="J20" si="55">U20</f>
        <v>0</v>
      </c>
      <c r="O20">
        <v>0</v>
      </c>
      <c r="P20">
        <f t="shared" ref="P20" si="56">O20/1.2</f>
        <v>0</v>
      </c>
      <c r="Q20">
        <f t="shared" ref="Q20" si="5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30"/>
        <v>0</v>
      </c>
      <c r="C21" s="4">
        <f t="shared" si="31"/>
        <v>0</v>
      </c>
      <c r="D21" s="4">
        <f t="shared" si="32"/>
        <v>0</v>
      </c>
      <c r="E21" s="5">
        <f t="shared" si="33"/>
        <v>0</v>
      </c>
      <c r="F21" s="4" t="e">
        <f t="shared" si="41"/>
        <v>#DIV/0!</v>
      </c>
      <c r="G21" s="4" t="e">
        <f t="shared" si="42"/>
        <v>#DIV/0!</v>
      </c>
      <c r="H21" s="4" t="e">
        <f t="shared" si="43"/>
        <v>#DIV/0!</v>
      </c>
      <c r="I21" s="4">
        <f t="shared" si="44"/>
        <v>0</v>
      </c>
      <c r="J21" s="4">
        <f t="shared" si="44"/>
        <v>0</v>
      </c>
      <c r="O21">
        <v>0</v>
      </c>
      <c r="P21">
        <f>O21/1.2</f>
        <v>0</v>
      </c>
      <c r="Q21">
        <f t="shared" si="4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84</v>
      </c>
      <c r="F28" s="57" t="s">
        <v>71</v>
      </c>
      <c r="G28" s="57">
        <v>964</v>
      </c>
    </row>
    <row r="29" spans="1:19" s="10" customFormat="1" x14ac:dyDescent="0.25">
      <c r="C29" s="72" t="s">
        <v>1</v>
      </c>
      <c r="D29" s="72">
        <v>9200000</v>
      </c>
      <c r="F29" s="57" t="s">
        <v>72</v>
      </c>
      <c r="G29" s="57">
        <v>1157</v>
      </c>
      <c r="H29" s="10">
        <f>G29/G28</f>
        <v>1.200207468879668</v>
      </c>
    </row>
    <row r="30" spans="1:19" s="10" customFormat="1" x14ac:dyDescent="0.25">
      <c r="F30" s="57" t="s">
        <v>73</v>
      </c>
      <c r="G30" s="57">
        <v>11000</v>
      </c>
    </row>
    <row r="31" spans="1:19" s="10" customFormat="1" x14ac:dyDescent="0.25">
      <c r="C31" s="75"/>
      <c r="D31" s="75"/>
      <c r="F31" s="75" t="s">
        <v>74</v>
      </c>
      <c r="G31" s="75">
        <f>G28*G30</f>
        <v>10604000</v>
      </c>
      <c r="H31" s="10">
        <f>G31/D29</f>
        <v>1.1526086956521739</v>
      </c>
    </row>
    <row r="32" spans="1:19" s="10" customFormat="1" x14ac:dyDescent="0.25">
      <c r="C32" s="75"/>
      <c r="D32" s="75"/>
      <c r="F32" s="75" t="s">
        <v>24</v>
      </c>
      <c r="G32" s="75">
        <f>G31*90%</f>
        <v>9543600</v>
      </c>
    </row>
    <row r="33" spans="3:7" s="10" customFormat="1" x14ac:dyDescent="0.25">
      <c r="C33" s="75"/>
      <c r="D33" s="75"/>
      <c r="F33" s="75" t="s">
        <v>25</v>
      </c>
      <c r="G33" s="75">
        <f>G31*80%</f>
        <v>8483200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2024-03-27T07:41:23Z</dcterms:modified>
</cp:coreProperties>
</file>