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Report Drafting\SBI\Adgaon\Pooja CHaudhari\"/>
    </mc:Choice>
  </mc:AlternateContent>
  <bookViews>
    <workbookView xWindow="0" yWindow="0" windowWidth="20490" windowHeight="736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4" l="1"/>
  <c r="Q10" i="4" s="1"/>
  <c r="P9" i="4"/>
  <c r="Q9" i="4" s="1"/>
  <c r="P8" i="4"/>
  <c r="Q8" i="4" s="1"/>
  <c r="P7" i="4"/>
  <c r="Q7" i="4" s="1"/>
  <c r="P6" i="4"/>
  <c r="Q6" i="4" s="1"/>
  <c r="P5" i="4"/>
  <c r="Q4" i="4"/>
  <c r="Q3" i="4"/>
  <c r="P2" i="4"/>
  <c r="Q2" i="4" s="1"/>
  <c r="D17" i="25" l="1"/>
  <c r="B20" i="23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<sst xmlns="http://schemas.openxmlformats.org/spreadsheetml/2006/main" count="130" uniqueCount="99">
  <si>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</si>
  <si>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</si>
  <si>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</si>
  <si>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</si>
  <si>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</si>
  <si>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</si>
  <si>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</si>
  <si>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</si>
  <si>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</si>
  <si>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</si>
  <si>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</si>
  <si>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</si>
  <si>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</si>
  <si>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</si>
  <si>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</si>
  <si>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</si>
  <si>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</si>
  <si>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</si>
  <si>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</si>
  <si>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</si>
  <si>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</si>
  <si>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</si>
  <si>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</si>
  <si>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</si>
  <si>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</si>
  <si>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</si>
  <si>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</si>
  <si>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</si>
  <si>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</si>
  <si>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</si>
  <si>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</si>
  <si>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</si>
  <si>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</si>
  <si>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</si>
  <si>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</si>
  <si>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</si>
  <si>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</si>
  <si>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</si>
  <si>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</si>
  <si>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</si>
  <si>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</si>
  <si>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</si>
  <si>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</si>
  <si>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</si>
  <si>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</si>
  <si>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</si>
  <si>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</si>
  <si>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</si>
  <si>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</si>
  <si>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</si>
  <si>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</si>
  <si>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</si>
  <si>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</si>
  <si>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</si>
  <si>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</si>
  <si>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</si>
  <si>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</si>
  <si>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</si>
  <si>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</si>
  <si>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</si>
  <si>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</si>
  <si>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</si>
  <si>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</si>
  <si>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</si>
  <si>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</si>
  <si>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</si>
  <si>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</si>
  <si>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</si>
  <si>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</si>
  <si>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</si>
  <si>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</si>
  <si>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</si>
  <si>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</si>
  <si>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</si>
  <si>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</si>
  <si>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</si>
  <si>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</si>
  <si>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</si>
  <si>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</si>
  <si>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</si>
  <si>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</si>
  <si>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</si>
  <si>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</si>
  <si>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</si>
  <si>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</si>
  <si>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</si>
  <si>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</si>
  <si>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</si>
  <si>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</si>
  <si>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</si>
  <si>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</si>
  <si>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</si>
  <si>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</si>
  <si>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</si>
  <si>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</si>
  <si>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</si>
  <si>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</si>
  <si>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3rd Floor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</si>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</sst>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164646</xdr:colOff>
      <xdr:row>0</xdr:row>
      <xdr:rowOff>0</xdr:rowOff>
    </xdr:from>
    <xdr:to>
      <xdr:col>13</xdr:col>
      <xdr:colOff>119471</xdr:colOff>
      <xdr:row>17</xdr:row>
      <xdr:rowOff>98425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846" y="0"/>
          <a:ext cx="6660425" cy="3336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0</xdr:rowOff>
    </xdr:from>
    <xdr:to>
      <xdr:col>14</xdr:col>
      <xdr:colOff>302260</xdr:colOff>
      <xdr:row>18</xdr:row>
      <xdr:rowOff>145415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0"/>
          <a:ext cx="6684010" cy="357441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11</xdr:col>
      <xdr:colOff>480695</xdr:colOff>
      <xdr:row>18</xdr:row>
      <xdr:rowOff>23495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0"/>
          <a:ext cx="6290945" cy="345249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18</xdr:col>
      <xdr:colOff>147666</xdr:colOff>
      <xdr:row>18</xdr:row>
      <xdr:rowOff>8890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6319866" cy="343789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abSelected="1" topLeftCell="B1"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46035</v>
      </c>
      <c r="F2" s="75"/>
      <c r="G2" s="118" t="s">
        <v>76</v>
      </c>
      <c r="H2" s="119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44000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44000</v>
      </c>
      <c r="D5" s="57" t="s">
        <v>61</v>
      </c>
      <c r="E5" s="58">
        <f>ROUND(C5/10.764,0)</f>
        <v>4088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26000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18000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0.06</v>
      </c>
      <c r="D8" s="102">
        <f>1-C8</f>
        <v>0.94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16920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42920</v>
      </c>
      <c r="D10" s="57" t="s">
        <v>61</v>
      </c>
      <c r="E10" s="58">
        <f>ROUND(C10/10.764,0)</f>
        <v>3987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2018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6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54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/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v>545</v>
      </c>
      <c r="D17" s="75">
        <f>C17*E10</f>
        <v>2172915</v>
      </c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/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opLeftCell="A7" workbookViewId="0">
      <selection activeCell="B28" sqref="B28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C2" s="16" t="s">
        <v>97</v>
      </c>
      <c r="D2" s="17"/>
      <c r="F2" s="78"/>
      <c r="G2" s="78"/>
    </row>
    <row r="3" spans="1:8">
      <c r="A3" s="15" t="s">
        <v>13</v>
      </c>
      <c r="B3" s="19"/>
      <c r="C3" s="20">
        <v>6000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4000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6</v>
      </c>
      <c r="D7" s="25"/>
      <c r="F7" s="78"/>
      <c r="G7" s="78"/>
    </row>
    <row r="8" spans="1:8">
      <c r="A8" s="15" t="s">
        <v>18</v>
      </c>
      <c r="B8" s="24"/>
      <c r="C8" s="25">
        <f>C9-C7</f>
        <v>54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9</v>
      </c>
      <c r="D10" s="25"/>
      <c r="F10" s="78"/>
      <c r="G10" s="78"/>
    </row>
    <row r="11" spans="1:8">
      <c r="A11" s="15"/>
      <c r="B11" s="26"/>
      <c r="C11" s="27">
        <f>C10%</f>
        <v>0.09</v>
      </c>
      <c r="D11" s="27"/>
      <c r="F11" s="78"/>
      <c r="G11" s="78"/>
    </row>
    <row r="12" spans="1:8">
      <c r="A12" s="15" t="s">
        <v>21</v>
      </c>
      <c r="B12" s="19"/>
      <c r="C12" s="20">
        <f>C6*C11</f>
        <v>180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1820</v>
      </c>
      <c r="D13" s="23"/>
      <c r="F13" s="78"/>
      <c r="G13" s="78"/>
    </row>
    <row r="14" spans="1:8">
      <c r="A14" s="15" t="s">
        <v>15</v>
      </c>
      <c r="B14" s="19"/>
      <c r="C14" s="20">
        <f>C5</f>
        <v>4000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5820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454</v>
      </c>
      <c r="D18" s="76"/>
      <c r="E18" s="77"/>
      <c r="F18" s="78"/>
      <c r="G18" s="78"/>
    </row>
    <row r="19" spans="1:7">
      <c r="A19" s="15"/>
      <c r="B19" s="6"/>
      <c r="C19" s="30">
        <f>C18*C16</f>
        <v>2642280</v>
      </c>
      <c r="D19" s="78" t="s">
        <v>68</v>
      </c>
      <c r="E19" s="30"/>
      <c r="F19" s="78"/>
      <c r="G19" s="78"/>
    </row>
    <row r="20" spans="1:7">
      <c r="A20" s="15"/>
      <c r="B20" s="61">
        <f>C20*80%</f>
        <v>2008132.8</v>
      </c>
      <c r="C20" s="31">
        <f>C19*95%</f>
        <v>2510166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2113824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908000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5504.75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7" zoomScale="70" zoomScaleNormal="70" workbookViewId="0">
      <selection activeCell="R6" sqref="R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1388.8888888888889</v>
      </c>
      <c r="C2" s="4">
        <f t="shared" ref="C2:C15" si="2">B2*1.2</f>
        <v>1666.6666666666667</v>
      </c>
      <c r="D2" s="4">
        <f t="shared" ref="D2:D15" si="3">C2*1.2</f>
        <v>2000</v>
      </c>
      <c r="E2" s="5">
        <f t="shared" ref="E2:E15" si="4">R2</f>
        <v>10000000</v>
      </c>
      <c r="F2" s="66">
        <f t="shared" ref="F2:F15" si="5">ROUND((E2/B2),0)</f>
        <v>7200</v>
      </c>
      <c r="G2" s="66">
        <f t="shared" ref="G2:G15" si="6">ROUND((E2/C2),0)</f>
        <v>6000</v>
      </c>
      <c r="H2" s="66">
        <f t="shared" ref="H2:H15" si="7">ROUND((E2/D2),0)</f>
        <v>5000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2000</v>
      </c>
      <c r="P2" s="75">
        <f t="shared" ref="P2:P8" si="10">O2/1.2</f>
        <v>1666.6666666666667</v>
      </c>
      <c r="Q2" s="75">
        <f t="shared" ref="Q2:Q10" si="11">P2/1.2</f>
        <v>1388.8888888888889</v>
      </c>
      <c r="R2" s="2">
        <v>10000000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677.5</v>
      </c>
      <c r="C3" s="4">
        <f t="shared" si="2"/>
        <v>813</v>
      </c>
      <c r="D3" s="4">
        <f t="shared" si="3"/>
        <v>975.59999999999991</v>
      </c>
      <c r="E3" s="5">
        <f t="shared" si="4"/>
        <v>4300000</v>
      </c>
      <c r="F3" s="66">
        <f t="shared" si="5"/>
        <v>6347</v>
      </c>
      <c r="G3" s="66">
        <f t="shared" si="6"/>
        <v>5289</v>
      </c>
      <c r="H3" s="66">
        <f t="shared" si="7"/>
        <v>4408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v>813</v>
      </c>
      <c r="Q3" s="75">
        <f t="shared" si="11"/>
        <v>677.5</v>
      </c>
      <c r="R3" s="2">
        <v>4300000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475.83333333333337</v>
      </c>
      <c r="C4" s="4">
        <f t="shared" si="2"/>
        <v>571</v>
      </c>
      <c r="D4" s="4">
        <f t="shared" si="3"/>
        <v>685.19999999999993</v>
      </c>
      <c r="E4" s="5">
        <f t="shared" si="4"/>
        <v>2454000</v>
      </c>
      <c r="F4" s="66">
        <f t="shared" si="5"/>
        <v>5157</v>
      </c>
      <c r="G4" s="66">
        <f t="shared" si="6"/>
        <v>4298</v>
      </c>
      <c r="H4" s="66">
        <f t="shared" si="7"/>
        <v>3581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571</v>
      </c>
      <c r="Q4" s="75">
        <f t="shared" si="11"/>
        <v>475.83333333333337</v>
      </c>
      <c r="R4" s="2">
        <v>2454000</v>
      </c>
      <c r="S4" s="2"/>
      <c r="T4" s="2"/>
    </row>
    <row r="5" spans="1:35">
      <c r="A5" s="4">
        <f t="shared" si="0"/>
        <v>4</v>
      </c>
      <c r="B5" s="4">
        <f t="shared" si="1"/>
        <v>517</v>
      </c>
      <c r="C5" s="4">
        <f t="shared" si="2"/>
        <v>620.4</v>
      </c>
      <c r="D5" s="4">
        <f t="shared" si="3"/>
        <v>744.4799999999999</v>
      </c>
      <c r="E5" s="5">
        <f t="shared" si="4"/>
        <v>3402000</v>
      </c>
      <c r="F5" s="66">
        <f t="shared" si="5"/>
        <v>6580</v>
      </c>
      <c r="G5" s="66">
        <f t="shared" si="6"/>
        <v>5484</v>
      </c>
      <c r="H5" s="66">
        <f t="shared" si="7"/>
        <v>4570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f t="shared" si="10"/>
        <v>0</v>
      </c>
      <c r="Q5" s="75">
        <v>517</v>
      </c>
      <c r="R5" s="2">
        <v>3402000</v>
      </c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si="10"/>
        <v>0</v>
      </c>
      <c r="Q6" s="75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>
        <v>0</v>
      </c>
      <c r="P7" s="75">
        <f t="shared" si="10"/>
        <v>0</v>
      </c>
      <c r="Q7" s="75">
        <f t="shared" si="11"/>
        <v>0</v>
      </c>
      <c r="R7" s="2">
        <v>0</v>
      </c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f t="shared" si="10"/>
        <v>0</v>
      </c>
      <c r="Q8" s="75">
        <f t="shared" si="11"/>
        <v>0</v>
      </c>
      <c r="R8" s="2">
        <v>0</v>
      </c>
      <c r="S8" s="2"/>
      <c r="T8" s="2"/>
    </row>
    <row r="9" spans="1:35">
      <c r="A9" s="4">
        <f t="shared" si="0"/>
        <v>8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f>O9/1.2</f>
        <v>0</v>
      </c>
      <c r="Q9" s="75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>
        <f>O10/1.2</f>
        <v>0</v>
      </c>
      <c r="Q10" s="75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2">O11/1.2</f>
        <v>0</v>
      </c>
      <c r="Q11">
        <f t="shared" ref="Q11" si="13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4">O12/1.2</f>
        <v>0</v>
      </c>
      <c r="Q12">
        <f t="shared" ref="Q12" si="15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16">O13/1.2</f>
        <v>0</v>
      </c>
      <c r="Q13">
        <f t="shared" ref="Q13" si="17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35">
      <c r="A16" s="4">
        <f t="shared" ref="A16:A19" si="20">N16</f>
        <v>0</v>
      </c>
      <c r="B16" s="4">
        <f t="shared" ref="B16:B19" si="21">Q16</f>
        <v>0</v>
      </c>
      <c r="C16" s="4">
        <f t="shared" ref="C16:C19" si="22">B16*1.2</f>
        <v>0</v>
      </c>
      <c r="D16" s="4">
        <f t="shared" ref="D16:D19" si="23">C16*1.2</f>
        <v>0</v>
      </c>
      <c r="E16" s="5">
        <f t="shared" ref="E16:E19" si="24">R16</f>
        <v>0</v>
      </c>
      <c r="F16" s="4" t="e">
        <f t="shared" ref="F16:F19" si="25">ROUND((E16/B16),0)</f>
        <v>#DIV/0!</v>
      </c>
      <c r="G16" s="4" t="e">
        <f t="shared" ref="G16:G19" si="26">ROUND((E16/C16),0)</f>
        <v>#DIV/0!</v>
      </c>
      <c r="H16" s="4" t="e">
        <f t="shared" ref="H16:H19" si="27">ROUND((E16/D16),0)</f>
        <v>#DIV/0!</v>
      </c>
      <c r="I16" s="4">
        <f t="shared" ref="I16:J19" si="28">T16</f>
        <v>0</v>
      </c>
      <c r="J16" s="4">
        <f t="shared" si="28"/>
        <v>0</v>
      </c>
      <c r="O16">
        <v>0</v>
      </c>
      <c r="P16">
        <f t="shared" ref="P16:P17" si="29">O16/1.2</f>
        <v>0</v>
      </c>
      <c r="Q16">
        <f t="shared" ref="Q16:Q18" si="30">P16/1.2</f>
        <v>0</v>
      </c>
      <c r="R16" s="2">
        <v>0</v>
      </c>
      <c r="S16" s="2"/>
    </row>
    <row r="17" spans="1:19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4" t="e">
        <f t="shared" si="25"/>
        <v>#DIV/0!</v>
      </c>
      <c r="G17" s="4" t="e">
        <f t="shared" si="26"/>
        <v>#DIV/0!</v>
      </c>
      <c r="H17" s="4" t="e">
        <f t="shared" si="27"/>
        <v>#DIV/0!</v>
      </c>
      <c r="I17" s="4">
        <f t="shared" si="28"/>
        <v>0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2"/>
    </row>
    <row r="18" spans="1:19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>
        <f t="shared" si="28"/>
        <v>0</v>
      </c>
      <c r="J18" s="4">
        <f t="shared" si="28"/>
        <v>0</v>
      </c>
      <c r="O18">
        <v>0</v>
      </c>
      <c r="P18">
        <f>O18/1.2</f>
        <v>0</v>
      </c>
      <c r="Q18">
        <f t="shared" si="30"/>
        <v>0</v>
      </c>
      <c r="R18" s="2">
        <v>0</v>
      </c>
      <c r="S18" s="2"/>
    </row>
    <row r="19" spans="1:19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>
        <f t="shared" si="28"/>
        <v>0</v>
      </c>
      <c r="J19" s="4">
        <f t="shared" si="28"/>
        <v>0</v>
      </c>
      <c r="O19" s="75">
        <v>0</v>
      </c>
      <c r="P19" s="75">
        <f>O19/1.2</f>
        <v>0</v>
      </c>
      <c r="Q19" s="75">
        <f t="shared" ref="Q19" si="31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Normal="100" workbookViewId="0">
      <selection activeCell="L8" sqref="L8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7" sqref="I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5" sqref="G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zoomScaleNormal="100" workbookViewId="0">
      <selection activeCell="P9" sqref="P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2024-03-21T12:26:04Z</dcterms:modified>
</cp:coreProperties>
</file>