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Gulam Mohammed Fakaruddin Shaikh\"/>
    </mc:Choice>
  </mc:AlternateContent>
  <xr:revisionPtr revIDLastSave="0" documentId="13_ncr:1_{C7D6BCB5-E70A-4FB7-A05D-146DD5AD0FCE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27" i="4" l="1"/>
  <c r="Q25" i="4"/>
  <c r="P25" i="4"/>
  <c r="P3" i="4" l="1"/>
  <c r="H22" i="4"/>
  <c r="J20" i="4"/>
  <c r="I20" i="4"/>
  <c r="H30" i="4"/>
  <c r="Q12" i="4" l="1"/>
  <c r="P12" i="4"/>
  <c r="P11" i="4"/>
  <c r="Q11" i="4" s="1"/>
  <c r="Q10" i="4"/>
  <c r="P10" i="4"/>
  <c r="P9" i="4"/>
  <c r="Q9" i="4" s="1"/>
  <c r="Q8" i="4"/>
  <c r="P8" i="4"/>
  <c r="P7" i="4"/>
  <c r="Q7" i="4" s="1"/>
  <c r="P6" i="4"/>
  <c r="P5" i="4"/>
  <c r="P4" i="4"/>
  <c r="Q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<sst xmlns="http://schemas.openxmlformats.org/spreadsheetml/2006/main" count="32" uniqueCount="29">
  <si>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</si>
  <si>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</si>
  <si>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</si>
  <si>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</si>
  <si>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</si>
  <si>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</si>
  <si>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</si>
  <si>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</si>
  <si>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</si>
  <si>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</si>
  <si>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</si>
  <si>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</si>
  <si>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</si>
  <si>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503, 5th Floor, Ashwa Height Co.-Op. Hsg. Soc. Ltd., Acc Road, Village - Mulund West, Taluka - Kurla, District - Mumbai, Mulund West</t>
  </si>
  <si>
    <t>bua</t>
  </si>
  <si>
    <t>fmv</t>
  </si>
  <si>
    <t>ca</t>
  </si>
  <si>
    <t>agreemetn  - 15.03.2024</t>
  </si>
  <si>
    <t>av</t>
  </si>
  <si>
    <t>sd</t>
  </si>
  <si>
    <t>rd</t>
  </si>
  <si>
    <t>bv</t>
  </si>
  <si>
    <t>rate on ca</t>
  </si>
  <si>
    <t>18.03.24</t>
  </si>
  <si>
    <t>bal</t>
  </si>
  <si>
    <t>db</t>
  </si>
  <si>
    <t>mca</t>
  </si>
  <si>
    <t>16000 on ca</t>
  </si>
  <si>
    <t>oc - 2016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</si>
</sst>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421371</xdr:colOff>
      <xdr:row>39</xdr:row>
      <xdr:rowOff>973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BB4044-3169-4258-870E-A7738E11B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270971" cy="69732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142875</xdr:colOff>
      <xdr:row>24</xdr:row>
      <xdr:rowOff>9525</xdr:rowOff>
    </xdr:from>
    <xdr:to>
      <xdr:col>24</xdr:col>
      <xdr:colOff>114300</xdr:colOff>
      <xdr:row>70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37AFF5-0EE6-4221-B93D-3FEE0287B2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-594" t="1580" r="13269" b="225"/>
        <a:stretch/>
      </xdr:blipFill>
      <xdr:spPr>
        <a:xfrm>
          <a:off x="752475" y="4581525"/>
          <a:ext cx="13992225" cy="88773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25</xdr:col>
      <xdr:colOff>592760</xdr:colOff>
      <xdr:row>48</xdr:row>
      <xdr:rowOff>58408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148782-AAB5-4386-B857-9EC3025A2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5832760" cy="901190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210770</xdr:colOff>
      <xdr:row>49</xdr:row>
      <xdr:rowOff>153651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A6C574-516C-4666-B56F-D470FDF39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45170" cy="896427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22</xdr:col>
      <xdr:colOff>278135</xdr:colOff>
      <xdr:row>41</xdr:row>
      <xdr:rowOff>172378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721DF6-7644-443A-9D18-D39E8B66F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3689335" cy="664937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Q7" sqref="Q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437.5</v>
      </c>
      <c r="C2" s="4">
        <f>B2*1.2</f>
        <v>525</v>
      </c>
      <c r="D2" s="4">
        <f t="shared" ref="D2:D13" si="2">C2*1.2</f>
        <v>630</v>
      </c>
      <c r="E2" s="5">
        <f t="shared" ref="E2:E13" si="3">R2</f>
        <v>7500000</v>
      </c>
      <c r="F2" s="10">
        <f t="shared" ref="F2:F13" si="4">ROUND((E2/B2),0)</f>
        <v>17143</v>
      </c>
      <c r="G2" s="10">
        <f t="shared" ref="G2:G13" si="5">ROUND((E2/C2),0)</f>
        <v>14286</v>
      </c>
      <c r="H2" s="10">
        <f t="shared" ref="H2:H13" si="6">ROUND((E2/D2),0)</f>
        <v>11905</v>
      </c>
      <c r="I2" s="4" t="e">
        <f>#REF!</f>
        <v>#REF!</v>
      </c>
      <c r="J2" s="4">
        <f t="shared" ref="J2:J13" si="7">S2</f>
        <v>0</v>
      </c>
      <c r="O2">
        <v>0</v>
      </c>
      <c r="P2">
        <v>525</v>
      </c>
      <c r="Q2">
        <f t="shared" ref="Q2:Q12" si="8">P2/1.2</f>
        <v>437.5</v>
      </c>
      <c r="R2" s="2">
        <v>7500000</v>
      </c>
      <c r="S2" s="8"/>
      <c r="T2" s="8"/>
    </row>
    <row r="3" spans="1:20" x14ac:dyDescent="0.25">
      <c r="A3" s="4">
        <f t="shared" si="0"/>
        <v>0</v>
      </c>
      <c r="B3" s="4">
        <f t="shared" si="1"/>
        <v>450</v>
      </c>
      <c r="C3" s="4">
        <f t="shared" ref="C3:C15" si="9">B3*1.2</f>
        <v>540</v>
      </c>
      <c r="D3" s="4">
        <f t="shared" si="2"/>
        <v>648</v>
      </c>
      <c r="E3" s="5">
        <f t="shared" si="3"/>
        <v>8200000</v>
      </c>
      <c r="F3" s="15">
        <f t="shared" si="4"/>
        <v>18222</v>
      </c>
      <c r="G3" s="10">
        <f t="shared" si="5"/>
        <v>15185</v>
      </c>
      <c r="H3" s="10">
        <f t="shared" si="6"/>
        <v>12654</v>
      </c>
      <c r="I3" s="4" t="e">
        <f>#REF!</f>
        <v>#REF!</v>
      </c>
      <c r="J3" s="4">
        <f t="shared" si="7"/>
        <v>0</v>
      </c>
      <c r="O3">
        <v>0</v>
      </c>
      <c r="P3">
        <f t="shared" ref="P3:P12" si="10">O3/1.2</f>
        <v>0</v>
      </c>
      <c r="Q3">
        <v>450</v>
      </c>
      <c r="R3" s="2">
        <v>8200000</v>
      </c>
      <c r="S3" s="8"/>
      <c r="T3" s="8"/>
    </row>
    <row r="4" spans="1:20" x14ac:dyDescent="0.25">
      <c r="A4" s="4">
        <f t="shared" si="0"/>
        <v>0</v>
      </c>
      <c r="B4" s="4">
        <f t="shared" si="1"/>
        <v>520</v>
      </c>
      <c r="C4" s="4">
        <f t="shared" si="9"/>
        <v>624</v>
      </c>
      <c r="D4" s="4">
        <f t="shared" si="2"/>
        <v>748.8</v>
      </c>
      <c r="E4" s="5">
        <f t="shared" si="3"/>
        <v>10500000</v>
      </c>
      <c r="F4" s="15">
        <f t="shared" si="4"/>
        <v>20192</v>
      </c>
      <c r="G4" s="10">
        <f t="shared" si="5"/>
        <v>16827</v>
      </c>
      <c r="H4" s="10">
        <f t="shared" si="6"/>
        <v>14022</v>
      </c>
      <c r="I4" s="4" t="e">
        <f>#REF!</f>
        <v>#REF!</v>
      </c>
      <c r="J4" s="4">
        <f t="shared" si="7"/>
        <v>0</v>
      </c>
      <c r="O4">
        <v>0</v>
      </c>
      <c r="P4">
        <f t="shared" si="10"/>
        <v>0</v>
      </c>
      <c r="Q4">
        <v>520</v>
      </c>
      <c r="R4" s="2">
        <v>10500000</v>
      </c>
      <c r="S4" s="8"/>
      <c r="T4" s="8"/>
    </row>
    <row r="5" spans="1:20" x14ac:dyDescent="0.25">
      <c r="A5" s="4">
        <f t="shared" si="0"/>
        <v>0</v>
      </c>
      <c r="B5" s="4">
        <f t="shared" si="1"/>
        <v>352.5</v>
      </c>
      <c r="C5" s="4">
        <f t="shared" si="9"/>
        <v>423</v>
      </c>
      <c r="D5" s="4">
        <f t="shared" si="2"/>
        <v>507.59999999999997</v>
      </c>
      <c r="E5" s="5">
        <f t="shared" si="3"/>
        <v>6300000</v>
      </c>
      <c r="F5" s="15">
        <f t="shared" si="4"/>
        <v>17872</v>
      </c>
      <c r="G5" s="10">
        <f t="shared" si="5"/>
        <v>14894</v>
      </c>
      <c r="H5" s="10">
        <f t="shared" si="6"/>
        <v>12411</v>
      </c>
      <c r="I5" s="4" t="e">
        <f>#REF!</f>
        <v>#REF!</v>
      </c>
      <c r="J5" s="4">
        <f t="shared" si="7"/>
        <v>1</v>
      </c>
      <c r="O5">
        <v>0</v>
      </c>
      <c r="P5">
        <f t="shared" si="10"/>
        <v>0</v>
      </c>
      <c r="Q5">
        <v>352.5</v>
      </c>
      <c r="R5" s="2">
        <v>6300000</v>
      </c>
      <c r="S5" s="8">
        <v>1</v>
      </c>
      <c r="T5" s="8" t="s">
        <v>23</v>
      </c>
    </row>
    <row r="6" spans="1:20" x14ac:dyDescent="0.25">
      <c r="A6" s="4">
        <f t="shared" si="0"/>
        <v>0</v>
      </c>
      <c r="B6" s="4">
        <f t="shared" si="1"/>
        <v>630</v>
      </c>
      <c r="C6" s="4">
        <f t="shared" si="9"/>
        <v>756</v>
      </c>
      <c r="D6" s="4">
        <f t="shared" si="2"/>
        <v>907.19999999999993</v>
      </c>
      <c r="E6" s="5">
        <f t="shared" si="3"/>
        <v>14000000</v>
      </c>
      <c r="F6" s="15">
        <f t="shared" si="4"/>
        <v>22222</v>
      </c>
      <c r="G6" s="10">
        <f t="shared" si="5"/>
        <v>18519</v>
      </c>
      <c r="H6" s="10">
        <f t="shared" si="6"/>
        <v>15432</v>
      </c>
      <c r="I6" s="4" t="e">
        <f>#REF!</f>
        <v>#REF!</v>
      </c>
      <c r="J6" s="4">
        <f t="shared" si="7"/>
        <v>0</v>
      </c>
      <c r="O6">
        <v>0</v>
      </c>
      <c r="P6">
        <f t="shared" si="10"/>
        <v>0</v>
      </c>
      <c r="Q6">
        <v>630</v>
      </c>
      <c r="R6" s="2">
        <v>14000000</v>
      </c>
      <c r="S6" s="8"/>
      <c r="T6" s="8"/>
    </row>
    <row r="7" spans="1:20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10"/>
        <v>0</v>
      </c>
      <c r="Q7">
        <f t="shared" si="8"/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5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10"/>
        <v>0</v>
      </c>
      <c r="Q8">
        <f t="shared" si="8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10"/>
        <v>0</v>
      </c>
      <c r="Q9">
        <f t="shared" si="8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f t="shared" si="8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8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10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6" spans="1:20" x14ac:dyDescent="0.25">
      <c r="G16" s="8"/>
    </row>
    <row r="17" spans="6:24" x14ac:dyDescent="0.25">
      <c r="G17" s="8"/>
    </row>
    <row r="18" spans="6:24" x14ac:dyDescent="0.25">
      <c r="F18"/>
      <c r="G18" t="s">
        <v>13</v>
      </c>
    </row>
    <row r="19" spans="6:24" x14ac:dyDescent="0.25">
      <c r="G19" t="s">
        <v>16</v>
      </c>
      <c r="H19">
        <v>418</v>
      </c>
    </row>
    <row r="20" spans="6:24" x14ac:dyDescent="0.25">
      <c r="G20" t="s">
        <v>14</v>
      </c>
      <c r="H20">
        <v>502</v>
      </c>
      <c r="I20">
        <f>46.62*10.764</f>
        <v>501.81767999999994</v>
      </c>
      <c r="J20">
        <f>I20/H19</f>
        <v>1.200520765550239</v>
      </c>
    </row>
    <row r="21" spans="6:24" x14ac:dyDescent="0.25">
      <c r="G21" t="s">
        <v>22</v>
      </c>
      <c r="H21">
        <v>18500</v>
      </c>
    </row>
    <row r="22" spans="6:24" x14ac:dyDescent="0.25">
      <c r="G22" s="6" t="s">
        <v>15</v>
      </c>
      <c r="H22" s="6">
        <f>H21*H19</f>
        <v>7733000</v>
      </c>
      <c r="O22" t="s">
        <v>26</v>
      </c>
      <c r="P22">
        <v>468</v>
      </c>
    </row>
    <row r="23" spans="6:24" x14ac:dyDescent="0.25">
      <c r="O23" t="s">
        <v>25</v>
      </c>
      <c r="P23">
        <v>22</v>
      </c>
    </row>
    <row r="24" spans="6:24" x14ac:dyDescent="0.25">
      <c r="O24" t="s">
        <v>24</v>
      </c>
      <c r="P24" s="11">
        <v>42</v>
      </c>
      <c r="Q24" s="11"/>
      <c r="R24" s="13"/>
      <c r="T24" s="11"/>
      <c r="U24" s="11"/>
      <c r="V24" s="11"/>
      <c r="W24" s="11"/>
      <c r="X24" s="11"/>
    </row>
    <row r="25" spans="6:24" x14ac:dyDescent="0.25">
      <c r="P25" s="11">
        <f>SUM(P22:P24)</f>
        <v>532</v>
      </c>
      <c r="Q25" s="14">
        <f>P25-H19</f>
        <v>114</v>
      </c>
      <c r="R25" s="14"/>
      <c r="T25" s="14"/>
      <c r="U25" s="14"/>
      <c r="V25" s="11"/>
      <c r="W25" s="11"/>
      <c r="X25" s="11"/>
    </row>
    <row r="26" spans="6:24" x14ac:dyDescent="0.25">
      <c r="G26" t="s">
        <v>17</v>
      </c>
      <c r="P26" s="11">
        <v>16000</v>
      </c>
      <c r="Q26" s="11"/>
      <c r="R26" s="11"/>
      <c r="T26" s="11"/>
      <c r="U26" s="11"/>
      <c r="V26" s="11"/>
      <c r="W26" s="11"/>
      <c r="X26" s="11"/>
    </row>
    <row r="27" spans="6:24" x14ac:dyDescent="0.25">
      <c r="G27" t="s">
        <v>18</v>
      </c>
      <c r="H27">
        <v>7000000</v>
      </c>
      <c r="J27" t="s">
        <v>27</v>
      </c>
      <c r="P27" s="11">
        <f>P26*P25</f>
        <v>8512000</v>
      </c>
      <c r="Q27" s="11"/>
      <c r="R27" s="11"/>
      <c r="T27" s="11"/>
      <c r="U27" s="11"/>
      <c r="V27" s="11"/>
      <c r="W27" s="11"/>
      <c r="X27" s="11"/>
    </row>
    <row r="28" spans="6:24" x14ac:dyDescent="0.25">
      <c r="G28" t="s">
        <v>19</v>
      </c>
      <c r="H28">
        <v>420000</v>
      </c>
      <c r="P28" s="11"/>
      <c r="Q28" s="11"/>
      <c r="R28" s="12"/>
      <c r="T28" s="12"/>
      <c r="U28" s="12"/>
      <c r="V28" s="11"/>
      <c r="W28" s="11"/>
      <c r="X28" s="11"/>
    </row>
    <row r="29" spans="6:24" x14ac:dyDescent="0.25">
      <c r="G29" t="s">
        <v>20</v>
      </c>
      <c r="H29">
        <v>30000</v>
      </c>
      <c r="J29" t="s">
        <v>28</v>
      </c>
      <c r="P29" s="11"/>
      <c r="Q29" s="11"/>
      <c r="R29" s="11"/>
      <c r="T29" s="11"/>
      <c r="U29" s="11"/>
      <c r="V29" s="11"/>
      <c r="W29" s="11"/>
      <c r="X29" s="11"/>
    </row>
    <row r="30" spans="6:24" x14ac:dyDescent="0.25">
      <c r="G30" t="s">
        <v>21</v>
      </c>
      <c r="H30">
        <f>SUM(H27:H29)</f>
        <v>7450000</v>
      </c>
      <c r="P30" s="11"/>
      <c r="Q30" s="11"/>
      <c r="R30" s="11"/>
      <c r="T30" s="11"/>
      <c r="U30" s="11"/>
      <c r="V30" s="11"/>
      <c r="W30" s="11"/>
      <c r="X30" s="11"/>
    </row>
    <row r="31" spans="6:24" x14ac:dyDescent="0.25">
      <c r="P31" s="11"/>
      <c r="Q31" s="11"/>
      <c r="R31" s="11"/>
      <c r="T31" s="11"/>
      <c r="U31" s="11"/>
      <c r="V31" s="11"/>
      <c r="W31" s="11"/>
      <c r="X31" s="11"/>
    </row>
    <row r="32" spans="6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33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7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2024-03-23T06:32:45Z</dcterms:modified>
</cp:coreProperties>
</file>