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VC\Ghatkopar (West)\Mahendra Mangaldas Thakkar\"/>
    </mc:Choice>
  </mc:AlternateContent>
  <xr:revisionPtr revIDLastSave="0" documentId="13_ncr:1_{27C12674-2D05-4AE0-B3A3-F50E00A879BB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8" i="4" l="1"/>
  <c r="Q8" i="4" s="1"/>
  <c r="J8" i="4"/>
  <c r="I8" i="4"/>
  <c r="P7" i="4"/>
  <c r="J7" i="4"/>
  <c r="I7" i="4"/>
  <c r="P5" i="4"/>
  <c r="Q3" i="4" l="1"/>
  <c r="G31" i="4"/>
  <c r="Q2" i="4"/>
  <c r="I29" i="4"/>
  <c r="C5" i="25" l="1"/>
  <c r="C4" i="25"/>
  <c r="C3" i="25"/>
  <c r="P2" i="4"/>
  <c r="P3" i="4"/>
  <c r="B3" i="4" s="1"/>
  <c r="C3" i="4" s="1"/>
  <c r="D3" i="4" s="1"/>
  <c r="Q4" i="4"/>
  <c r="B4" i="4" s="1"/>
  <c r="C4" i="4" s="1"/>
  <c r="D4" i="4" s="1"/>
  <c r="P6" i="4"/>
  <c r="B6" i="4"/>
  <c r="C6" i="4" s="1"/>
  <c r="B7" i="4"/>
  <c r="C7" i="4" s="1"/>
  <c r="D7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8" i="4" l="1"/>
  <c r="G8" i="4"/>
  <c r="F8" i="4"/>
  <c r="G7" i="4"/>
  <c r="F7" i="4"/>
  <c r="H7" i="4"/>
  <c r="H4" i="4"/>
  <c r="H9" i="4"/>
  <c r="F10" i="4"/>
  <c r="F6" i="4"/>
  <c r="G3" i="4"/>
  <c r="H3" i="4"/>
  <c r="D2" i="4"/>
  <c r="H2" i="4" s="1"/>
  <c r="G2" i="4"/>
  <c r="D6" i="4"/>
  <c r="G6" i="4"/>
  <c r="F13" i="4"/>
  <c r="D10" i="4"/>
  <c r="H10" i="4" s="1"/>
  <c r="G10" i="4"/>
  <c r="F2" i="4"/>
  <c r="D14" i="4"/>
  <c r="G14" i="4"/>
  <c r="F4" i="4"/>
  <c r="H6" i="4"/>
  <c r="G9" i="4"/>
  <c r="F12" i="4"/>
  <c r="G13" i="4"/>
  <c r="H14" i="4"/>
  <c r="F9" i="4"/>
  <c r="H15" i="4"/>
  <c r="H16" i="4"/>
  <c r="F3" i="4"/>
  <c r="G4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<sst xmlns="http://schemas.openxmlformats.org/spreadsheetml/2006/main" count="130" uniqueCount="88">
  <si>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</si>
  <si>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</si>
  <si>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</si>
  <si>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</si>
  <si>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</si>
  <si>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</si>
  <si>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</si>
  <si>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</si>
  <si>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</si>
  <si>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</si>
  <si>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</si>
  <si>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</si>
  <si>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</si>
  <si>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</si>
  <si>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</si>
  <si>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</si>
  <si>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</si>
  <si>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</si>
  <si>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</si>
  <si>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</si>
  <si>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</si>
  <si>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</si>
  <si>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</si>
  <si>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</si>
  <si>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</si>
  <si>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</si>
  <si>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</si>
  <si>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</si>
  <si>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</si>
  <si>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</si>
  <si>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</si>
  <si>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</si>
  <si>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</si>
  <si>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</si>
  <si>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</si>
  <si>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</si>
  <si>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</si>
  <si>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</si>
  <si>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</si>
  <si>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</si>
  <si>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</si>
  <si>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</si>
  <si>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</si>
  <si>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</si>
  <si>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</si>
  <si>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</si>
  <si>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</si>
  <si>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</si>
  <si>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</si>
  <si>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</si>
  <si>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</si>
  <si>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</si>
  <si>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</si>
  <si>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</si>
  <si>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</si>
  <si>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</si>
  <si>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</si>
  <si>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</si>
  <si>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</si>
  <si>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</si>
  <si>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</si>
  <si>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</si>
  <si>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</si>
  <si>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</si>
  <si>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</si>
  <si>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</si>
  <si>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</si>
  <si>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</si>
  <si>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</si>
  <si>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</si>
  <si>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</si>
  <si>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</si>
  <si>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</si>
  <si>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</si>
  <si>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</si>
  <si>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</si>
  <si>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</si>
  <si>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</si>
  <si>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</si>
  <si>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</si>
  <si>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</si>
  <si>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</si>
  <si>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</si>
  <si>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20.07.2018</t>
  </si>
  <si>
    <t>RERA CA</t>
  </si>
  <si>
    <t>IGR-05.09.22</t>
  </si>
  <si>
    <t>IGR-10.02.22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</si>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</sst>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64BC5E-71C8-44F6-95EF-804359AB7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A2E101-D50F-4931-AE8C-273A6627E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554739</xdr:colOff>
      <xdr:row>46</xdr:row>
      <xdr:rowOff>106013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7A5050-48BF-4F08-9FF4-200820193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04339" cy="8869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47</xdr:row>
      <xdr:rowOff>58361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31BBF1-1F0F-4916-9037-3EE96499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478529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B513E7-AE96-4730-990B-6E33FFA95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28129" cy="88975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258913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2860E9-40C4-49FB-9C7A-DA15FE52D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50913" cy="8697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301828.45399999997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331228.45399999997</v>
      </c>
      <c r="D9" s="63" t="s">
        <v>62</v>
      </c>
      <c r="E9" s="64">
        <f>C9/10.764</f>
        <v>30771.87421033073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2018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6</v>
      </c>
      <c r="D13" s="70">
        <f>D12-C13</f>
        <v>94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E14" sqref="E1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24000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21300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6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54</v>
      </c>
      <c r="D8" s="26">
        <v>2018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9</v>
      </c>
      <c r="D10" s="26"/>
      <c r="F10" s="19"/>
    </row>
    <row r="11" spans="1:6" x14ac:dyDescent="0.25">
      <c r="A11" s="16"/>
      <c r="B11" s="27"/>
      <c r="C11" s="28">
        <f>C10%</f>
        <v>0.09</v>
      </c>
      <c r="D11" s="28"/>
      <c r="F11" s="19"/>
    </row>
    <row r="12" spans="1:6" x14ac:dyDescent="0.25">
      <c r="A12" s="16" t="s">
        <v>21</v>
      </c>
      <c r="B12" s="20"/>
      <c r="C12" s="21">
        <f>C6*C11</f>
        <v>243</v>
      </c>
      <c r="D12" s="24"/>
      <c r="F12" s="19"/>
    </row>
    <row r="13" spans="1:6" x14ac:dyDescent="0.25">
      <c r="A13" s="16" t="s">
        <v>22</v>
      </c>
      <c r="B13" s="20"/>
      <c r="C13" s="21">
        <f>C6-C12</f>
        <v>2457</v>
      </c>
      <c r="D13" s="24"/>
      <c r="F13" s="19"/>
    </row>
    <row r="14" spans="1:6" x14ac:dyDescent="0.25">
      <c r="A14" s="16" t="s">
        <v>15</v>
      </c>
      <c r="B14" s="20"/>
      <c r="C14" s="21">
        <f>C5</f>
        <v>21300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23757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RERA CA</v>
      </c>
      <c r="B18" s="7"/>
      <c r="C18" s="31">
        <v>514</v>
      </c>
      <c r="D18" s="26"/>
      <c r="F18" s="19"/>
    </row>
    <row r="19" spans="1:6" x14ac:dyDescent="0.25">
      <c r="A19" s="16" t="s">
        <v>73</v>
      </c>
      <c r="B19" s="6"/>
      <c r="C19" s="32">
        <f>C18*C16</f>
        <v>12211098</v>
      </c>
      <c r="D19" s="33"/>
      <c r="E19" s="70"/>
      <c r="F19" s="34"/>
    </row>
    <row r="20" spans="1:6" x14ac:dyDescent="0.25">
      <c r="A20" s="16" t="s">
        <v>24</v>
      </c>
      <c r="C20" s="35">
        <f>C19*90%</f>
        <v>10989988.200000001</v>
      </c>
      <c r="D20" s="32"/>
      <c r="F20" s="19"/>
    </row>
    <row r="21" spans="1:6" x14ac:dyDescent="0.25">
      <c r="A21" s="16" t="s">
        <v>25</v>
      </c>
      <c r="C21" s="35">
        <f>C19*80%</f>
        <v>9768878.4000000004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1387800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25439.787500000002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411.93828000000002</v>
      </c>
      <c r="C2" s="4">
        <f t="shared" ref="C2:C16" si="1">B2*1.2</f>
        <v>494.32593600000001</v>
      </c>
      <c r="D2" s="4">
        <f t="shared" ref="D2:D16" si="2">C2*1.2</f>
        <v>593.19112319999999</v>
      </c>
      <c r="E2" s="5">
        <f t="shared" ref="E2:E16" si="3">R2</f>
        <v>5700000</v>
      </c>
      <c r="F2" s="4">
        <f t="shared" ref="F2:F15" si="4">ROUND((E2/B2),0)</f>
        <v>13837</v>
      </c>
      <c r="G2" s="4">
        <f t="shared" ref="G2:G15" si="5">ROUND((E2/C2),0)</f>
        <v>11531</v>
      </c>
      <c r="H2" s="4">
        <f t="shared" ref="H2:H15" si="6">ROUND((E2/D2),0)</f>
        <v>9609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f>38.27*10.764</f>
        <v>411.93828000000002</v>
      </c>
      <c r="R2" s="2">
        <v>5700000</v>
      </c>
      <c r="S2" s="2" t="s">
        <v>85</v>
      </c>
    </row>
    <row r="3" spans="1:19" x14ac:dyDescent="0.25">
      <c r="A3" s="4">
        <v>2</v>
      </c>
      <c r="B3" s="4">
        <f t="shared" si="0"/>
        <v>694.92383999999993</v>
      </c>
      <c r="C3" s="4">
        <f t="shared" si="1"/>
        <v>833.90860799999984</v>
      </c>
      <c r="D3" s="4">
        <f t="shared" si="2"/>
        <v>1000.6903295999998</v>
      </c>
      <c r="E3" s="5">
        <f t="shared" si="3"/>
        <v>9000000</v>
      </c>
      <c r="F3" s="4">
        <f t="shared" si="4"/>
        <v>12951</v>
      </c>
      <c r="G3" s="4">
        <f t="shared" si="5"/>
        <v>10793</v>
      </c>
      <c r="H3" s="4">
        <f t="shared" si="6"/>
        <v>8994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64.56*10.764</f>
        <v>694.92383999999993</v>
      </c>
      <c r="R3" s="2">
        <v>9000000</v>
      </c>
      <c r="S3" s="2" t="s">
        <v>86</v>
      </c>
    </row>
    <row r="4" spans="1:19" x14ac:dyDescent="0.25">
      <c r="A4" s="4">
        <v>3</v>
      </c>
      <c r="B4" s="4">
        <f t="shared" si="0"/>
        <v>458.33333333333337</v>
      </c>
      <c r="C4" s="4">
        <f t="shared" si="1"/>
        <v>550</v>
      </c>
      <c r="D4" s="4">
        <f t="shared" si="2"/>
        <v>660</v>
      </c>
      <c r="E4" s="5">
        <f t="shared" si="3"/>
        <v>11000000</v>
      </c>
      <c r="F4" s="77">
        <f t="shared" si="4"/>
        <v>24000</v>
      </c>
      <c r="G4" s="77">
        <f t="shared" si="5"/>
        <v>20000</v>
      </c>
      <c r="H4" s="77">
        <f t="shared" si="6"/>
        <v>16667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v>550</v>
      </c>
      <c r="Q4" s="7">
        <f t="shared" ref="Q4:Q10" si="10">P4/1.2</f>
        <v>458.33333333333337</v>
      </c>
      <c r="R4" s="78">
        <v>11000000</v>
      </c>
      <c r="S4" s="2"/>
    </row>
    <row r="5" spans="1:19" x14ac:dyDescent="0.25">
      <c r="A5" s="4">
        <v>4</v>
      </c>
      <c r="B5" s="4">
        <f t="shared" si="0"/>
        <v>510</v>
      </c>
      <c r="C5" s="4">
        <f t="shared" si="1"/>
        <v>612</v>
      </c>
      <c r="D5" s="4">
        <f t="shared" si="2"/>
        <v>734.4</v>
      </c>
      <c r="E5" s="5">
        <f t="shared" si="3"/>
        <v>12500000</v>
      </c>
      <c r="F5" s="77">
        <f t="shared" si="4"/>
        <v>24510</v>
      </c>
      <c r="G5" s="77">
        <f t="shared" si="5"/>
        <v>20425</v>
      </c>
      <c r="H5" s="77">
        <f t="shared" si="6"/>
        <v>17021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ref="P5" si="11">O5/1.2</f>
        <v>0</v>
      </c>
      <c r="Q5" s="7">
        <v>510</v>
      </c>
      <c r="R5" s="78">
        <v>12500000</v>
      </c>
      <c r="S5" s="2"/>
    </row>
    <row r="6" spans="1:19" x14ac:dyDescent="0.25">
      <c r="A6" s="4">
        <v>5</v>
      </c>
      <c r="B6" s="4">
        <f t="shared" si="0"/>
        <v>540</v>
      </c>
      <c r="C6" s="4">
        <f t="shared" si="1"/>
        <v>648</v>
      </c>
      <c r="D6" s="4">
        <f t="shared" si="2"/>
        <v>777.6</v>
      </c>
      <c r="E6" s="5">
        <f t="shared" si="3"/>
        <v>12500000</v>
      </c>
      <c r="F6" s="77">
        <f t="shared" si="4"/>
        <v>23148</v>
      </c>
      <c r="G6" s="77">
        <f t="shared" si="5"/>
        <v>19290</v>
      </c>
      <c r="H6" s="77">
        <f t="shared" si="6"/>
        <v>16075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540</v>
      </c>
      <c r="R6" s="78">
        <v>12500000</v>
      </c>
      <c r="S6" s="2"/>
    </row>
    <row r="7" spans="1:19" x14ac:dyDescent="0.25">
      <c r="A7" s="4">
        <v>6</v>
      </c>
      <c r="B7" s="4">
        <f t="shared" si="0"/>
        <v>510</v>
      </c>
      <c r="C7" s="4">
        <f t="shared" si="1"/>
        <v>612</v>
      </c>
      <c r="D7" s="4">
        <f t="shared" si="2"/>
        <v>734.4</v>
      </c>
      <c r="E7" s="5">
        <f t="shared" si="3"/>
        <v>13000000</v>
      </c>
      <c r="F7" s="77">
        <f t="shared" ref="F7:F8" si="12">ROUND((E7/B7),0)</f>
        <v>25490</v>
      </c>
      <c r="G7" s="77">
        <f t="shared" ref="G7:G8" si="13">ROUND((E7/C7),0)</f>
        <v>21242</v>
      </c>
      <c r="H7" s="77">
        <f t="shared" ref="H7:H8" si="14">ROUND((E7/D7),0)</f>
        <v>17702</v>
      </c>
      <c r="I7" s="77">
        <f t="shared" ref="I7:I8" si="15">T7</f>
        <v>0</v>
      </c>
      <c r="J7" s="77">
        <f t="shared" ref="J7:J8" si="16">U7</f>
        <v>0</v>
      </c>
      <c r="K7" s="7"/>
      <c r="L7" s="7"/>
      <c r="M7" s="7"/>
      <c r="N7" s="7"/>
      <c r="O7" s="7">
        <v>0</v>
      </c>
      <c r="P7" s="7">
        <f t="shared" ref="P7:P8" si="17">O7/1.2</f>
        <v>0</v>
      </c>
      <c r="Q7" s="7">
        <v>510</v>
      </c>
      <c r="R7" s="78">
        <v>13000000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12"/>
        <v>#DIV/0!</v>
      </c>
      <c r="G8" s="4" t="e">
        <f t="shared" si="13"/>
        <v>#DIV/0!</v>
      </c>
      <c r="H8" s="4" t="e">
        <f t="shared" si="14"/>
        <v>#DIV/0!</v>
      </c>
      <c r="I8" s="4">
        <f t="shared" si="15"/>
        <v>0</v>
      </c>
      <c r="J8" s="4">
        <f t="shared" si="16"/>
        <v>0</v>
      </c>
      <c r="O8">
        <v>0</v>
      </c>
      <c r="P8">
        <f t="shared" si="17"/>
        <v>0</v>
      </c>
      <c r="Q8">
        <f t="shared" ref="Q8" si="18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9">O11/1.2</f>
        <v>0</v>
      </c>
      <c r="Q11">
        <f t="shared" ref="Q11:Q15" si="20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9"/>
        <v>0</v>
      </c>
      <c r="Q12">
        <f t="shared" si="20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9"/>
        <v>0</v>
      </c>
      <c r="Q13">
        <f t="shared" si="20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9"/>
        <v>0</v>
      </c>
      <c r="Q14">
        <f t="shared" si="20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21">ROUND((E16/B16),0)</f>
        <v>#DIV/0!</v>
      </c>
      <c r="G16" s="4" t="e">
        <f t="shared" ref="G16" si="22">ROUND((E16/C16),0)</f>
        <v>#DIV/0!</v>
      </c>
      <c r="H16" s="4" t="e">
        <f t="shared" ref="H16" si="23">ROUND((E16/D16),0)</f>
        <v>#DIV/0!</v>
      </c>
      <c r="I16" s="4">
        <f t="shared" ref="I16" si="24">T16</f>
        <v>0</v>
      </c>
      <c r="J16" s="4">
        <f t="shared" ref="J16" si="25">U16</f>
        <v>0</v>
      </c>
      <c r="O16">
        <v>0</v>
      </c>
      <c r="P16">
        <f t="shared" ref="P16" si="26">O16/1.2</f>
        <v>0</v>
      </c>
      <c r="Q16">
        <f t="shared" ref="Q16" si="27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8">Q17</f>
        <v>0</v>
      </c>
      <c r="C17" s="4">
        <f t="shared" ref="C17:C21" si="29">B17*1.2</f>
        <v>0</v>
      </c>
      <c r="D17" s="4">
        <f t="shared" ref="D17:D21" si="30">C17*1.2</f>
        <v>0</v>
      </c>
      <c r="E17" s="5">
        <f t="shared" ref="E17:E21" si="31">R17</f>
        <v>0</v>
      </c>
      <c r="F17" s="4" t="e">
        <f t="shared" ref="F17" si="32">ROUND((E17/B17),0)</f>
        <v>#DIV/0!</v>
      </c>
      <c r="G17" s="4" t="e">
        <f t="shared" ref="G17" si="33">ROUND((E17/C17),0)</f>
        <v>#DIV/0!</v>
      </c>
      <c r="H17" s="4" t="e">
        <f t="shared" ref="H17" si="34">ROUND((E17/D17),0)</f>
        <v>#DIV/0!</v>
      </c>
      <c r="I17" s="4">
        <f t="shared" ref="I17" si="35">T17</f>
        <v>0</v>
      </c>
      <c r="J17" s="4">
        <f t="shared" ref="J17" si="36">U17</f>
        <v>0</v>
      </c>
      <c r="O17">
        <v>0</v>
      </c>
      <c r="P17">
        <f t="shared" ref="P17" si="37">O17/1.2</f>
        <v>0</v>
      </c>
      <c r="Q17">
        <f t="shared" ref="Q17" si="38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8"/>
        <v>0</v>
      </c>
      <c r="C18" s="4">
        <f t="shared" si="29"/>
        <v>0</v>
      </c>
      <c r="D18" s="4">
        <f t="shared" si="30"/>
        <v>0</v>
      </c>
      <c r="E18" s="5">
        <f t="shared" si="31"/>
        <v>0</v>
      </c>
      <c r="F18" s="4" t="e">
        <f t="shared" ref="F18:F21" si="39">ROUND((E18/B18),0)</f>
        <v>#DIV/0!</v>
      </c>
      <c r="G18" s="4" t="e">
        <f t="shared" ref="G18:G21" si="40">ROUND((E18/C18),0)</f>
        <v>#DIV/0!</v>
      </c>
      <c r="H18" s="4" t="e">
        <f t="shared" ref="H18:H21" si="41">ROUND((E18/D18),0)</f>
        <v>#DIV/0!</v>
      </c>
      <c r="I18" s="4">
        <f t="shared" ref="I18:J21" si="42">T18</f>
        <v>0</v>
      </c>
      <c r="J18" s="4">
        <f t="shared" si="42"/>
        <v>0</v>
      </c>
      <c r="O18">
        <v>0</v>
      </c>
      <c r="P18">
        <f t="shared" ref="P18" si="43">O18/1.2</f>
        <v>0</v>
      </c>
      <c r="Q18">
        <f t="shared" ref="Q18:Q21" si="44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8"/>
        <v>0</v>
      </c>
      <c r="C19" s="4">
        <f t="shared" si="29"/>
        <v>0</v>
      </c>
      <c r="D19" s="4">
        <f t="shared" si="30"/>
        <v>0</v>
      </c>
      <c r="E19" s="5">
        <f t="shared" si="31"/>
        <v>0</v>
      </c>
      <c r="F19" s="4" t="e">
        <f t="shared" si="39"/>
        <v>#DIV/0!</v>
      </c>
      <c r="G19" s="4" t="e">
        <f t="shared" si="40"/>
        <v>#DIV/0!</v>
      </c>
      <c r="H19" s="4" t="e">
        <f t="shared" si="41"/>
        <v>#DIV/0!</v>
      </c>
      <c r="I19" s="4">
        <f t="shared" si="42"/>
        <v>0</v>
      </c>
      <c r="J19" s="4">
        <f t="shared" si="42"/>
        <v>0</v>
      </c>
      <c r="O19">
        <v>0</v>
      </c>
      <c r="P19">
        <f>O19/1.2</f>
        <v>0</v>
      </c>
      <c r="Q19">
        <f t="shared" si="44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5">Q20</f>
        <v>0</v>
      </c>
      <c r="C20" s="4">
        <f t="shared" ref="C20" si="46">B20*1.2</f>
        <v>0</v>
      </c>
      <c r="D20" s="4">
        <f t="shared" ref="D20" si="47">C20*1.2</f>
        <v>0</v>
      </c>
      <c r="E20" s="5">
        <f t="shared" ref="E20" si="48">R20</f>
        <v>0</v>
      </c>
      <c r="F20" s="4" t="e">
        <f t="shared" ref="F20" si="49">ROUND((E20/B20),0)</f>
        <v>#DIV/0!</v>
      </c>
      <c r="G20" s="4" t="e">
        <f t="shared" ref="G20" si="50">ROUND((E20/C20),0)</f>
        <v>#DIV/0!</v>
      </c>
      <c r="H20" s="4" t="e">
        <f t="shared" ref="H20" si="51">ROUND((E20/D20),0)</f>
        <v>#DIV/0!</v>
      </c>
      <c r="I20" s="4">
        <f t="shared" ref="I20" si="52">T20</f>
        <v>0</v>
      </c>
      <c r="J20" s="4">
        <f t="shared" ref="J20" si="53">U20</f>
        <v>0</v>
      </c>
      <c r="O20">
        <v>0</v>
      </c>
      <c r="P20">
        <f t="shared" ref="P20" si="54">O20/1.2</f>
        <v>0</v>
      </c>
      <c r="Q20">
        <f t="shared" ref="Q20" si="55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8"/>
        <v>0</v>
      </c>
      <c r="C21" s="4">
        <f t="shared" si="29"/>
        <v>0</v>
      </c>
      <c r="D21" s="4">
        <f t="shared" si="30"/>
        <v>0</v>
      </c>
      <c r="E21" s="5">
        <f t="shared" si="31"/>
        <v>0</v>
      </c>
      <c r="F21" s="4" t="e">
        <f t="shared" si="39"/>
        <v>#DIV/0!</v>
      </c>
      <c r="G21" s="4" t="e">
        <f t="shared" si="40"/>
        <v>#DIV/0!</v>
      </c>
      <c r="H21" s="4" t="e">
        <f t="shared" si="41"/>
        <v>#DIV/0!</v>
      </c>
      <c r="I21" s="4">
        <f t="shared" si="42"/>
        <v>0</v>
      </c>
      <c r="J21" s="4">
        <f t="shared" si="42"/>
        <v>0</v>
      </c>
      <c r="O21">
        <v>0</v>
      </c>
      <c r="P21">
        <f>O21/1.2</f>
        <v>0</v>
      </c>
      <c r="Q21">
        <f t="shared" si="44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87</v>
      </c>
      <c r="G27" s="57">
        <v>475</v>
      </c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514</v>
      </c>
    </row>
    <row r="29" spans="1:19" s="10" customFormat="1" x14ac:dyDescent="0.25">
      <c r="C29" s="72" t="s">
        <v>1</v>
      </c>
      <c r="D29" s="72">
        <v>6200000</v>
      </c>
      <c r="F29" s="57" t="s">
        <v>71</v>
      </c>
      <c r="G29" s="57">
        <v>565</v>
      </c>
      <c r="H29" s="10">
        <f>G29/G28</f>
        <v>1.0992217898832686</v>
      </c>
      <c r="I29" s="10">
        <f>D29/G28</f>
        <v>12062.256809338522</v>
      </c>
    </row>
    <row r="30" spans="1:19" s="10" customFormat="1" x14ac:dyDescent="0.25">
      <c r="F30" s="57" t="s">
        <v>72</v>
      </c>
      <c r="G30" s="57">
        <v>24000</v>
      </c>
    </row>
    <row r="31" spans="1:19" s="10" customFormat="1" x14ac:dyDescent="0.25">
      <c r="C31" s="75"/>
      <c r="D31" s="75"/>
      <c r="F31" s="75" t="s">
        <v>73</v>
      </c>
      <c r="G31" s="75">
        <f>G28*G30</f>
        <v>12336000</v>
      </c>
      <c r="H31" s="10">
        <f>G31/D29</f>
        <v>1.9896774193548388</v>
      </c>
    </row>
    <row r="32" spans="1:19" s="10" customFormat="1" x14ac:dyDescent="0.25">
      <c r="C32" s="75"/>
      <c r="D32" s="75"/>
      <c r="F32" s="75" t="s">
        <v>24</v>
      </c>
      <c r="G32" s="75">
        <f>G31*90%</f>
        <v>11102400</v>
      </c>
    </row>
    <row r="33" spans="3:7" s="10" customFormat="1" x14ac:dyDescent="0.25">
      <c r="C33" s="75"/>
      <c r="D33" s="75"/>
      <c r="F33" s="75" t="s">
        <v>25</v>
      </c>
      <c r="G33" s="75">
        <f>G31*80%</f>
        <v>9868800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2024-03-26T04:43:44Z</dcterms:modified>
</cp:coreProperties>
</file>