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E16DAB7-39EE-4CE1-8353-5AEB9E8FD9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B30" i="1"/>
  <c r="I40" i="1"/>
  <c r="I39" i="1"/>
  <c r="I38" i="1"/>
  <c r="I36" i="1"/>
  <c r="I35" i="1"/>
  <c r="H40" i="1"/>
  <c r="H39" i="1"/>
  <c r="H38" i="1"/>
  <c r="H37" i="1"/>
  <c r="H35" i="1"/>
  <c r="H36" i="1"/>
  <c r="C20" i="1"/>
  <c r="A40" i="1"/>
  <c r="G39" i="1"/>
  <c r="F39" i="1"/>
  <c r="A39" i="1"/>
  <c r="A38" i="1"/>
  <c r="A37" i="1"/>
  <c r="G4" i="1"/>
  <c r="C10" i="1"/>
  <c r="C11" i="1" s="1"/>
  <c r="C8" i="1"/>
  <c r="C6" i="1"/>
  <c r="C12" i="1" s="1"/>
  <c r="C5" i="1"/>
  <c r="C14" i="1" s="1"/>
  <c r="F7" i="1"/>
  <c r="A36" i="1"/>
  <c r="A35" i="1"/>
  <c r="C13" i="1" l="1"/>
  <c r="C15" i="1" s="1"/>
  <c r="C17" i="1" s="1"/>
  <c r="C21" i="1" s="1"/>
  <c r="J28" i="1"/>
  <c r="J27" i="1"/>
  <c r="C40" i="1"/>
  <c r="F37" i="1"/>
  <c r="I37" i="1" s="1"/>
  <c r="F41" i="1"/>
  <c r="G41" i="1" s="1"/>
  <c r="C41" i="1"/>
  <c r="F40" i="1"/>
  <c r="C39" i="1"/>
  <c r="C38" i="1"/>
  <c r="F38" i="1"/>
  <c r="G38" i="1" s="1"/>
  <c r="C19" i="1" l="1"/>
  <c r="C18" i="1"/>
  <c r="G37" i="1"/>
  <c r="G40" i="1"/>
  <c r="C37" i="1"/>
  <c r="C36" i="1"/>
  <c r="C35" i="1"/>
  <c r="I31" i="1" l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1" i="1"/>
  <c r="H33" i="1"/>
  <c r="H27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<sst xmlns="http://schemas.openxmlformats.org/spreadsheetml/2006/main" count="29" uniqueCount="27">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</sst>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0" fontId="15" fillId="2" borderId="1" xfId="0" applyFont="1" applyFill="1" applyBorder="1"/>
    <xf numFmtId="43" fontId="15" fillId="2" borderId="1" xfId="0" applyNumberFormat="1" applyFont="1" applyFill="1" applyBorder="1"/>
    <xf numFmtId="0" fontId="16" fillId="2" borderId="1" xfId="0" applyFont="1" applyFill="1" applyBorder="1" applyAlignment="1">
      <alignment vertical="top"/>
    </xf>
    <xf numFmtId="43" fontId="16" fillId="2" borderId="1" xfId="1" applyFont="1" applyFill="1" applyBorder="1" applyAlignment="1">
      <alignment vertical="top"/>
    </xf>
    <xf numFmtId="43" fontId="16" fillId="2" borderId="1" xfId="0" applyNumberFormat="1" applyFont="1" applyFill="1" applyBorder="1" applyAlignment="1">
      <alignment vertical="top"/>
    </xf>
    <xf numFmtId="0" fontId="2" fillId="2" borderId="0" xfId="0" applyFont="1" applyFill="1"/>
    <xf numFmtId="0" fontId="15" fillId="0" borderId="0" xfId="0" applyFont="1"/>
    <xf numFmtId="0" fontId="0" fillId="3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343458</xdr:colOff>
      <xdr:row>27</xdr:row>
      <xdr:rowOff>10244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047F0E-D4F6-49A4-94D3-395CAE185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1058" cy="515374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13</xdr:col>
      <xdr:colOff>238669</xdr:colOff>
      <xdr:row>28</xdr:row>
      <xdr:rowOff>38823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394F43-AECA-4874-8024-EF5B71CFB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90500"/>
          <a:ext cx="3896269" cy="518232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20</xdr:col>
      <xdr:colOff>267248</xdr:colOff>
      <xdr:row>28</xdr:row>
      <xdr:rowOff>57876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7D1EAC0-8317-47F2-8485-6201FA4A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190500"/>
          <a:ext cx="3924848" cy="5201376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27</xdr:col>
      <xdr:colOff>295827</xdr:colOff>
      <xdr:row>28</xdr:row>
      <xdr:rowOff>95981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84B777-6900-4B75-8505-35D6C6750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01600" y="190500"/>
          <a:ext cx="3953427" cy="52394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267248</xdr:colOff>
      <xdr:row>56</xdr:row>
      <xdr:rowOff>76902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AECF552-41FD-40A1-AED8-A566FD47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5715000"/>
          <a:ext cx="3924848" cy="502990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15</xdr:col>
      <xdr:colOff>219616</xdr:colOff>
      <xdr:row>56</xdr:row>
      <xdr:rowOff>153113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FEF472A-DCFD-471B-9380-5D72874E7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5715000"/>
          <a:ext cx="3877216" cy="510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459136</xdr:colOff>
      <xdr:row>41</xdr:row>
      <xdr:rowOff>182090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2CF0F-BFD6-40F1-8C3B-95CE90AD0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70336" cy="7992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459391</xdr:colOff>
      <xdr:row>43</xdr:row>
      <xdr:rowOff>163091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D137C4-DBBC-4D43-9863-85CE1539E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99391" cy="8354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97475</xdr:colOff>
      <xdr:row>44</xdr:row>
      <xdr:rowOff>1170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E922FE-0216-4C9F-B95D-536C1932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47075" cy="8383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44</xdr:row>
      <xdr:rowOff>1170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84F004-56B3-43C9-9E7B-0B6AB6D7F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8383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507023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061EF-8909-4AC5-A96C-10A62C96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47023" cy="8707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382670</xdr:colOff>
      <xdr:row>42</xdr:row>
      <xdr:rowOff>144012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4EEA3-5246-4355-8AA1-B0C5686E0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65070" cy="8145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22</xdr:col>
      <xdr:colOff>268609</xdr:colOff>
      <xdr:row>79</xdr:row>
      <xdr:rowOff>181904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889DBC-763B-408E-A9E0-D9BFE7B7E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3679809" cy="6658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opLeftCell="A10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>
        <v>1102</v>
      </c>
      <c r="D2" s="7"/>
      <c r="E2" t="s">
        <v>13</v>
      </c>
    </row>
    <row r="3" spans="1:17" ht="16.5" x14ac:dyDescent="0.3">
      <c r="A3" s="16" t="s">
        <v>0</v>
      </c>
      <c r="B3" s="28"/>
      <c r="C3" s="17">
        <v>23500</v>
      </c>
      <c r="D3" s="10"/>
      <c r="E3">
        <v>1975</v>
      </c>
      <c r="F3" s="3">
        <v>2024</v>
      </c>
      <c r="G3" s="4">
        <f>F3-E3</f>
        <v>49</v>
      </c>
      <c r="L3" s="3"/>
      <c r="M3" s="4"/>
    </row>
    <row r="4" spans="1:17" ht="33" x14ac:dyDescent="0.3">
      <c r="A4" s="18" t="s">
        <v>1</v>
      </c>
      <c r="B4" s="28"/>
      <c r="C4" s="17">
        <v>2800</v>
      </c>
      <c r="D4" s="10"/>
      <c r="E4">
        <v>1975</v>
      </c>
      <c r="F4" s="3">
        <v>2024</v>
      </c>
      <c r="G4" s="4">
        <f>F4-E4</f>
        <v>49</v>
      </c>
      <c r="H4" s="27"/>
      <c r="K4" s="34"/>
      <c r="L4" s="3"/>
      <c r="M4" s="4"/>
    </row>
    <row r="5" spans="1:17" ht="16.5" x14ac:dyDescent="0.3">
      <c r="A5" s="16" t="s">
        <v>2</v>
      </c>
      <c r="B5" s="28"/>
      <c r="C5" s="17">
        <f>C3-C4</f>
        <v>20700</v>
      </c>
      <c r="D5" s="10"/>
      <c r="E5" s="45" t="s">
        <v>22</v>
      </c>
      <c r="F5" s="45" t="s">
        <v>23</v>
      </c>
      <c r="G5" s="14"/>
      <c r="H5" s="8"/>
      <c r="I5" s="8"/>
      <c r="M5" s="41"/>
      <c r="N5" s="31"/>
      <c r="O5" s="31"/>
      <c r="P5" s="31"/>
      <c r="Q5" s="31"/>
    </row>
    <row r="6" spans="1:17" ht="16.5" x14ac:dyDescent="0.3">
      <c r="A6" s="16" t="s">
        <v>3</v>
      </c>
      <c r="B6" s="28"/>
      <c r="C6" s="17">
        <f>C4</f>
        <v>2800</v>
      </c>
      <c r="D6" s="10"/>
      <c r="E6" s="46"/>
      <c r="F6" s="46"/>
      <c r="G6" s="14"/>
      <c r="H6" s="10"/>
      <c r="I6" s="8"/>
      <c r="M6" s="41"/>
      <c r="N6" s="31"/>
      <c r="O6" s="31"/>
      <c r="P6" s="31"/>
      <c r="Q6" s="31"/>
    </row>
    <row r="7" spans="1:17" ht="16.5" x14ac:dyDescent="0.3">
      <c r="A7" s="16" t="s">
        <v>4</v>
      </c>
      <c r="B7" s="19"/>
      <c r="C7" s="20">
        <v>49</v>
      </c>
      <c r="D7" s="38"/>
      <c r="E7" s="47">
        <v>685</v>
      </c>
      <c r="F7" s="48">
        <f>E7*1.2</f>
        <v>822</v>
      </c>
      <c r="G7" s="5"/>
      <c r="H7" s="8"/>
      <c r="I7" s="8"/>
      <c r="M7" s="42"/>
      <c r="N7" s="31"/>
      <c r="O7" s="31"/>
      <c r="P7" s="31"/>
      <c r="Q7" s="31"/>
    </row>
    <row r="8" spans="1:17" ht="16.5" x14ac:dyDescent="0.3">
      <c r="A8" s="16" t="s">
        <v>5</v>
      </c>
      <c r="B8" s="19"/>
      <c r="C8" s="20">
        <f>C9-C7</f>
        <v>11</v>
      </c>
      <c r="D8" s="38"/>
      <c r="E8" s="49"/>
      <c r="F8" s="49"/>
      <c r="G8" s="5"/>
      <c r="H8" s="10"/>
      <c r="I8" s="10"/>
      <c r="M8" s="42"/>
      <c r="N8" s="31"/>
      <c r="O8" s="31"/>
      <c r="P8" s="31"/>
      <c r="Q8" s="31"/>
    </row>
    <row r="9" spans="1:17" ht="16.5" x14ac:dyDescent="0.3">
      <c r="A9" s="16" t="s">
        <v>6</v>
      </c>
      <c r="B9" s="19"/>
      <c r="C9" s="20">
        <v>60</v>
      </c>
      <c r="D9" s="38"/>
      <c r="E9" s="49"/>
      <c r="F9" s="49"/>
      <c r="G9" s="13"/>
      <c r="H9" s="8"/>
      <c r="I9" s="8"/>
      <c r="J9" s="33"/>
      <c r="M9" s="42"/>
      <c r="N9" s="31"/>
      <c r="O9" s="31"/>
      <c r="P9" s="31"/>
      <c r="Q9" s="31"/>
    </row>
    <row r="10" spans="1:17" ht="33" x14ac:dyDescent="0.3">
      <c r="A10" s="18" t="s">
        <v>7</v>
      </c>
      <c r="B10" s="19"/>
      <c r="C10" s="20">
        <f>90*C7/C9</f>
        <v>73.5</v>
      </c>
      <c r="D10" s="38"/>
      <c r="E10" s="49"/>
      <c r="F10" s="49"/>
      <c r="G10" s="13"/>
      <c r="H10" s="31"/>
      <c r="I10" s="31"/>
      <c r="J10" s="33"/>
      <c r="K10" s="33"/>
      <c r="L10" s="30"/>
      <c r="M10" s="42"/>
      <c r="N10" s="31"/>
      <c r="O10" s="31"/>
      <c r="P10" s="31"/>
      <c r="Q10" s="31"/>
    </row>
    <row r="11" spans="1:17" ht="16.5" x14ac:dyDescent="0.3">
      <c r="A11" s="16"/>
      <c r="B11" s="29"/>
      <c r="C11" s="36">
        <f>C10%</f>
        <v>0.73499999999999999</v>
      </c>
      <c r="D11" s="39"/>
      <c r="E11" s="49"/>
      <c r="F11" s="49"/>
      <c r="G11" s="13"/>
      <c r="H11" s="31"/>
      <c r="I11" s="31"/>
      <c r="J11" s="33"/>
      <c r="K11" s="33"/>
      <c r="L11" s="30"/>
      <c r="M11" s="43"/>
      <c r="N11" s="31"/>
      <c r="O11" s="31"/>
      <c r="P11" s="31"/>
      <c r="Q11" s="31"/>
    </row>
    <row r="12" spans="1:17" ht="16.5" x14ac:dyDescent="0.3">
      <c r="A12" s="16" t="s">
        <v>8</v>
      </c>
      <c r="B12" s="28"/>
      <c r="C12" s="21">
        <f>C6*C11</f>
        <v>2058</v>
      </c>
      <c r="D12" s="40"/>
      <c r="E12" s="49"/>
      <c r="F12" s="49"/>
      <c r="G12" s="13"/>
      <c r="H12" s="31"/>
      <c r="I12" s="31"/>
      <c r="J12" s="33"/>
      <c r="K12" s="33"/>
      <c r="L12" s="30"/>
      <c r="M12" s="41"/>
      <c r="N12" s="31"/>
      <c r="O12" s="31"/>
      <c r="P12" s="31"/>
      <c r="Q12" s="31"/>
    </row>
    <row r="13" spans="1:17" ht="16.5" x14ac:dyDescent="0.3">
      <c r="A13" s="16" t="s">
        <v>9</v>
      </c>
      <c r="B13" s="28"/>
      <c r="C13" s="21">
        <f>C6-C12</f>
        <v>742</v>
      </c>
      <c r="D13" s="40"/>
      <c r="E13" s="49"/>
      <c r="F13" s="49"/>
      <c r="G13" s="13"/>
      <c r="H13" s="44"/>
      <c r="I13" s="31"/>
      <c r="J13" s="33"/>
      <c r="K13" s="33"/>
      <c r="L13" s="30"/>
      <c r="M13" s="41"/>
      <c r="N13" s="31"/>
      <c r="O13" s="31"/>
      <c r="P13" s="31"/>
      <c r="Q13" s="31"/>
    </row>
    <row r="14" spans="1:17" ht="16.5" x14ac:dyDescent="0.3">
      <c r="A14" s="16" t="s">
        <v>2</v>
      </c>
      <c r="B14" s="28"/>
      <c r="C14" s="17">
        <f>C5</f>
        <v>20700</v>
      </c>
      <c r="D14" s="10"/>
      <c r="E14" s="6"/>
      <c r="G14" s="13"/>
      <c r="H14" s="31"/>
      <c r="I14" s="31"/>
      <c r="J14" s="33"/>
      <c r="K14" s="33"/>
      <c r="L14" s="30"/>
      <c r="M14" s="41"/>
      <c r="N14" s="31"/>
      <c r="O14" s="31"/>
      <c r="P14" s="31"/>
      <c r="Q14" s="31"/>
    </row>
    <row r="15" spans="1:17" ht="16.5" x14ac:dyDescent="0.3">
      <c r="A15" s="16" t="s">
        <v>10</v>
      </c>
      <c r="B15" s="28"/>
      <c r="C15" s="17">
        <f>C14+C13</f>
        <v>21442</v>
      </c>
      <c r="D15" s="10"/>
      <c r="E15" s="6" t="s">
        <v>24</v>
      </c>
      <c r="G15" s="13"/>
      <c r="H15" s="33"/>
      <c r="I15" s="33"/>
      <c r="J15" s="33"/>
      <c r="K15" s="33"/>
      <c r="L15" s="30"/>
      <c r="M15" s="4"/>
    </row>
    <row r="16" spans="1:17" ht="16.5" x14ac:dyDescent="0.3">
      <c r="A16" s="16" t="s">
        <v>21</v>
      </c>
      <c r="B16" s="22"/>
      <c r="C16" s="37">
        <v>822</v>
      </c>
      <c r="D16" s="8">
        <v>1102</v>
      </c>
      <c r="E16" s="5">
        <v>790</v>
      </c>
      <c r="F16" s="5">
        <v>35</v>
      </c>
      <c r="G16" s="5"/>
      <c r="H16" s="6"/>
      <c r="M16" s="32"/>
    </row>
    <row r="17" spans="1:14" ht="16.5" x14ac:dyDescent="0.3">
      <c r="A17" s="16" t="s">
        <v>11</v>
      </c>
      <c r="B17" s="23"/>
      <c r="C17" s="23">
        <f>C15*C16</f>
        <v>17625324</v>
      </c>
      <c r="D17" s="10">
        <v>1103</v>
      </c>
      <c r="E17" s="5">
        <v>341</v>
      </c>
      <c r="F17" s="35"/>
      <c r="G17" s="5"/>
      <c r="H17" s="6"/>
      <c r="M17" s="5"/>
      <c r="N17" s="6"/>
    </row>
    <row r="18" spans="1:14" ht="16.5" x14ac:dyDescent="0.3">
      <c r="A18" s="16" t="s">
        <v>25</v>
      </c>
      <c r="B18" s="23"/>
      <c r="C18" s="23">
        <f>C17*0.9</f>
        <v>15862791.6</v>
      </c>
      <c r="D18" s="10"/>
      <c r="E18" s="5"/>
      <c r="F18" s="35"/>
      <c r="G18" s="5"/>
      <c r="H18" s="6"/>
      <c r="M18" s="5"/>
      <c r="N18" s="6"/>
    </row>
    <row r="19" spans="1:14" ht="16.5" x14ac:dyDescent="0.3">
      <c r="A19" s="16" t="s">
        <v>26</v>
      </c>
      <c r="B19" s="23"/>
      <c r="C19" s="23">
        <f>C17*0.8</f>
        <v>14100259.200000001</v>
      </c>
      <c r="D19" s="10"/>
      <c r="E19" s="5"/>
      <c r="F19" s="35"/>
      <c r="G19" s="5"/>
      <c r="H19" s="6"/>
      <c r="M19" s="5"/>
      <c r="N19" s="6"/>
    </row>
    <row r="20" spans="1:14" ht="16.5" x14ac:dyDescent="0.3">
      <c r="A20" s="16" t="s">
        <v>12</v>
      </c>
      <c r="B20" s="24"/>
      <c r="C20" s="17">
        <f>822*C4</f>
        <v>2301600</v>
      </c>
      <c r="D20" s="10"/>
      <c r="E20" s="6"/>
      <c r="F20" s="5"/>
      <c r="H20" s="50"/>
    </row>
    <row r="21" spans="1:14" ht="16.5" x14ac:dyDescent="0.3">
      <c r="A21" s="19" t="s">
        <v>16</v>
      </c>
      <c r="B21" s="24"/>
      <c r="C21" s="24">
        <f>C17*0.025/12</f>
        <v>36719.425000000003</v>
      </c>
      <c r="D21" s="10"/>
      <c r="E21" s="6"/>
      <c r="F21" s="5"/>
    </row>
    <row r="22" spans="1:14" x14ac:dyDescent="0.25">
      <c r="B22" s="12"/>
    </row>
    <row r="23" spans="1:14" x14ac:dyDescent="0.25">
      <c r="B23" s="12"/>
      <c r="E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370</v>
      </c>
      <c r="C27" s="8"/>
      <c r="D27" s="8"/>
      <c r="E27" s="8">
        <v>8200000</v>
      </c>
      <c r="F27" s="10">
        <f t="shared" ref="F27:F33" si="0">E27/B27</f>
        <v>22162.162162162163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 t="e">
        <f>E27/D27</f>
        <v>#DIV/0!</v>
      </c>
    </row>
    <row r="28" spans="1:14" ht="17.25" x14ac:dyDescent="0.3">
      <c r="B28" s="9">
        <v>400</v>
      </c>
      <c r="C28" s="8"/>
      <c r="D28" s="8"/>
      <c r="E28" s="8">
        <v>10000000</v>
      </c>
      <c r="F28" s="10">
        <f t="shared" si="0"/>
        <v>25000</v>
      </c>
      <c r="G28" s="10" t="e">
        <f>E28/C28</f>
        <v>#DIV/0!</v>
      </c>
      <c r="H28" s="10" t="e">
        <f>E28/#REF!</f>
        <v>#REF!</v>
      </c>
      <c r="I28" s="8">
        <f>C28/B28</f>
        <v>0</v>
      </c>
      <c r="J28" s="15" t="e">
        <f>E28/D28</f>
        <v>#DIV/0!</v>
      </c>
    </row>
    <row r="29" spans="1:14" x14ac:dyDescent="0.25">
      <c r="B29" s="9">
        <v>500</v>
      </c>
      <c r="C29" s="8">
        <v>575</v>
      </c>
      <c r="D29" s="8"/>
      <c r="E29" s="10">
        <v>15000000</v>
      </c>
      <c r="F29" s="10">
        <f t="shared" si="0"/>
        <v>30000</v>
      </c>
      <c r="G29" s="10">
        <f t="shared" ref="G29:G33" si="1">E29/C29</f>
        <v>26086.956521739132</v>
      </c>
      <c r="H29" s="10" t="e">
        <f>E29/#REF!</f>
        <v>#REF!</v>
      </c>
      <c r="I29" s="8">
        <f>C29/B29</f>
        <v>1.1499999999999999</v>
      </c>
    </row>
    <row r="30" spans="1:14" x14ac:dyDescent="0.25">
      <c r="B30" s="9">
        <f>C30/1.2</f>
        <v>462.5</v>
      </c>
      <c r="C30" s="8">
        <v>555</v>
      </c>
      <c r="D30" s="8"/>
      <c r="E30" s="10">
        <v>11100000</v>
      </c>
      <c r="F30" s="10">
        <f t="shared" si="0"/>
        <v>24000</v>
      </c>
      <c r="G30" s="10">
        <f t="shared" si="1"/>
        <v>20000</v>
      </c>
      <c r="H30" s="10" t="e">
        <f>E30/#REF!</f>
        <v>#REF!</v>
      </c>
      <c r="I30" s="8" t="e">
        <f>#REF!/B30</f>
        <v>#REF!</v>
      </c>
    </row>
    <row r="31" spans="1:14" x14ac:dyDescent="0.25">
      <c r="B31" s="9"/>
      <c r="C31" s="8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C32" s="25"/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9" x14ac:dyDescent="0.25">
      <c r="C33" s="25"/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9" x14ac:dyDescent="0.25">
      <c r="A35">
        <f>61.33*10.764</f>
        <v>660.15611999999999</v>
      </c>
      <c r="B35" s="7">
        <v>11751000</v>
      </c>
      <c r="C35">
        <f t="shared" ref="C35:C41" si="2">B35/A35</f>
        <v>17800.334866243458</v>
      </c>
      <c r="D35">
        <v>705500</v>
      </c>
      <c r="E35">
        <v>30000</v>
      </c>
      <c r="F35">
        <f t="shared" ref="F35:F41" si="3">E35+D35+B35</f>
        <v>12486500</v>
      </c>
      <c r="G35">
        <f t="shared" ref="G35:G41" si="4">F35/A35</f>
        <v>18914.465263156239</v>
      </c>
      <c r="H35">
        <f t="shared" ref="H35:H40" si="5">A35/1.2</f>
        <v>550.13009999999997</v>
      </c>
      <c r="I35">
        <f t="shared" ref="I35:I40" si="6">F35/H35</f>
        <v>22697.358315787485</v>
      </c>
    </row>
    <row r="36" spans="1:9" x14ac:dyDescent="0.25">
      <c r="A36" s="52">
        <f>76.39*10.764</f>
        <v>822.26195999999993</v>
      </c>
      <c r="B36" s="52">
        <v>14800000</v>
      </c>
      <c r="C36" s="52">
        <f t="shared" si="2"/>
        <v>17999.130106906563</v>
      </c>
      <c r="D36" s="52">
        <v>888000</v>
      </c>
      <c r="E36" s="52">
        <v>30000</v>
      </c>
      <c r="F36" s="52">
        <f t="shared" si="3"/>
        <v>15718000</v>
      </c>
      <c r="G36" s="52">
        <f t="shared" si="4"/>
        <v>19115.562636510633</v>
      </c>
      <c r="H36">
        <f t="shared" si="5"/>
        <v>685.2183</v>
      </c>
      <c r="I36">
        <f t="shared" si="6"/>
        <v>22938.675163812757</v>
      </c>
    </row>
    <row r="37" spans="1:9" x14ac:dyDescent="0.25">
      <c r="A37">
        <f>41.26*10.764</f>
        <v>444.12263999999993</v>
      </c>
      <c r="B37">
        <v>8000000</v>
      </c>
      <c r="C37">
        <f t="shared" si="2"/>
        <v>18013.04252356962</v>
      </c>
      <c r="D37">
        <v>480000</v>
      </c>
      <c r="E37">
        <v>30000</v>
      </c>
      <c r="F37">
        <f t="shared" si="3"/>
        <v>8510000</v>
      </c>
      <c r="G37">
        <f t="shared" si="4"/>
        <v>19161.373984447182</v>
      </c>
      <c r="H37">
        <f t="shared" si="5"/>
        <v>370.10219999999998</v>
      </c>
      <c r="I37">
        <f t="shared" si="6"/>
        <v>22993.648781336615</v>
      </c>
    </row>
    <row r="38" spans="1:9" ht="15.75" x14ac:dyDescent="0.25">
      <c r="A38" s="51">
        <f>40.15*10.764</f>
        <v>432.17459999999994</v>
      </c>
      <c r="B38">
        <v>7500000</v>
      </c>
      <c r="C38">
        <f t="shared" si="2"/>
        <v>17354.097163507529</v>
      </c>
      <c r="D38">
        <v>450000</v>
      </c>
      <c r="E38">
        <v>30000</v>
      </c>
      <c r="F38">
        <f t="shared" si="3"/>
        <v>7980000</v>
      </c>
      <c r="G38">
        <f t="shared" si="4"/>
        <v>18464.75938197201</v>
      </c>
      <c r="H38">
        <f t="shared" si="5"/>
        <v>360.14549999999997</v>
      </c>
      <c r="I38">
        <f t="shared" si="6"/>
        <v>22157.711258366413</v>
      </c>
    </row>
    <row r="39" spans="1:9" x14ac:dyDescent="0.25">
      <c r="A39" s="52">
        <f>76.39*10.764</f>
        <v>822.26195999999993</v>
      </c>
      <c r="B39" s="52">
        <v>15000000</v>
      </c>
      <c r="C39" s="52">
        <f t="shared" si="2"/>
        <v>18242.361594837734</v>
      </c>
      <c r="D39" s="52">
        <v>900000</v>
      </c>
      <c r="E39" s="52">
        <v>30000</v>
      </c>
      <c r="F39" s="52">
        <f t="shared" si="3"/>
        <v>15930000</v>
      </c>
      <c r="G39" s="52">
        <f t="shared" si="4"/>
        <v>19373.388013717675</v>
      </c>
      <c r="H39">
        <f t="shared" si="5"/>
        <v>685.2183</v>
      </c>
      <c r="I39">
        <f t="shared" si="6"/>
        <v>23248.065616461208</v>
      </c>
    </row>
    <row r="40" spans="1:9" ht="15.75" x14ac:dyDescent="0.25">
      <c r="A40" s="51">
        <f>37.91*10.764</f>
        <v>408.06323999999995</v>
      </c>
      <c r="B40">
        <v>7100000</v>
      </c>
      <c r="C40">
        <f t="shared" si="2"/>
        <v>17399.263898409474</v>
      </c>
      <c r="D40">
        <v>426000</v>
      </c>
      <c r="E40">
        <v>30000</v>
      </c>
      <c r="F40">
        <f t="shared" si="3"/>
        <v>7556000</v>
      </c>
      <c r="G40">
        <f t="shared" si="4"/>
        <v>18516.737748786196</v>
      </c>
      <c r="H40">
        <f t="shared" si="5"/>
        <v>340.05269999999996</v>
      </c>
      <c r="I40">
        <f t="shared" si="6"/>
        <v>22220.085298543436</v>
      </c>
    </row>
    <row r="41" spans="1:9" ht="15.75" x14ac:dyDescent="0.25">
      <c r="A41" s="30"/>
      <c r="C41" t="e">
        <f t="shared" si="2"/>
        <v>#DIV/0!</v>
      </c>
      <c r="E41">
        <v>30000</v>
      </c>
      <c r="F41">
        <f t="shared" si="3"/>
        <v>30000</v>
      </c>
      <c r="G41" t="e">
        <f t="shared" si="4"/>
        <v>#DIV/0!</v>
      </c>
    </row>
    <row r="42" spans="1:9" ht="15.75" x14ac:dyDescent="0.25">
      <c r="A42" s="30"/>
    </row>
    <row r="43" spans="1:9" ht="15.75" x14ac:dyDescent="0.25">
      <c r="A43" s="30"/>
    </row>
    <row r="44" spans="1:9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abSelected="1" workbookViewId="0">
      <selection activeCell="Q33" sqref="Q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2024-03-26T07:23:05Z</dcterms:modified>
</cp:coreProperties>
</file>