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vita Kailash Agarwal\"/>
    </mc:Choice>
  </mc:AlternateContent>
  <xr:revisionPtr revIDLastSave="0" documentId="13_ncr:1_{FE75CE44-FE12-4F37-8146-72734D876A0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P5" i="4" l="1"/>
  <c r="P4" i="4"/>
  <c r="R22" i="4"/>
  <c r="Q22" i="4"/>
  <c r="I23" i="4" l="1"/>
  <c r="I21" i="4"/>
  <c r="J20" i="4"/>
  <c r="J19" i="4"/>
  <c r="P12" i="4" l="1"/>
  <c r="P11" i="4"/>
  <c r="P10" i="4"/>
  <c r="P9" i="4"/>
  <c r="P8" i="4"/>
  <c r="P7" i="4"/>
  <c r="P6" i="4"/>
  <c r="Q5" i="4"/>
  <c r="Q4" i="4"/>
  <c r="P3" i="4"/>
  <c r="Q3" i="4" s="1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<sst xmlns="http://schemas.openxmlformats.org/spreadsheetml/2006/main" count="136" uniqueCount="25">
  <si>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</si>
  <si>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</si>
  <si>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</si>
  <si>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</si>
  <si>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</si>
  <si>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</si>
  <si>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</si>
  <si>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</si>
  <si>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</si>
  <si>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</si>
  <si>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</si>
  <si>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</si>
  <si>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</si>
  <si>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107, 1st Floor, Wing - B, Thakurs Green Filed CHSL, Thakur Complex , Village - Poisar, Kandivali East,</t>
  </si>
  <si>
    <t>oc - 1989</t>
  </si>
  <si>
    <t>ca - 107</t>
  </si>
  <si>
    <t>ca - 108</t>
  </si>
  <si>
    <t>rate</t>
  </si>
  <si>
    <t>fmv</t>
  </si>
  <si>
    <t>20000 to 25000 on ca</t>
  </si>
  <si>
    <t>mca</t>
  </si>
  <si>
    <t>fb</t>
  </si>
  <si>
    <t>24.11.22</t>
  </si>
  <si>
    <t>25.01.24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</si>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</sst>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325512</xdr:colOff>
      <xdr:row>29</xdr:row>
      <xdr:rowOff>134113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921A72-08B4-4F41-80F6-13626ACE6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07912" cy="5468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1617</xdr:colOff>
      <xdr:row>29</xdr:row>
      <xdr:rowOff>134113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31027-3C8D-42C8-94E1-589971D4A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584017" cy="5468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582297</xdr:colOff>
      <xdr:row>49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36DF43-A09F-4C9A-B208-01D5F3F40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16697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08FE9-C9ED-4603-B2A0-DB1EA629A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7943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A08108-B14F-4A3A-BB08-1277A8809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201670</xdr:colOff>
      <xdr:row>39</xdr:row>
      <xdr:rowOff>38956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C69EC-C5FD-4BE7-B953-147F6765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784070" cy="61349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344564</xdr:colOff>
      <xdr:row>28</xdr:row>
      <xdr:rowOff>48376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64F589-DE95-4563-BB36-3FD2FCC63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926964" cy="53823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249301</xdr:colOff>
      <xdr:row>30</xdr:row>
      <xdr:rowOff>29350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78A30-7691-48D5-AD00-C8CABDA2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31701" cy="5553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58775</xdr:colOff>
      <xdr:row>28</xdr:row>
      <xdr:rowOff>115034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2B7C37-F65A-4BF8-B58C-B5ECDB3C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41175" cy="52585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439828</xdr:colOff>
      <xdr:row>29</xdr:row>
      <xdr:rowOff>143639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0E7D4-7A89-47B6-88D3-D690A348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22228" cy="5477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7" sqref="P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8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650</v>
      </c>
      <c r="C2" s="4">
        <f>B2*1.2</f>
        <v>780</v>
      </c>
      <c r="D2" s="4">
        <f t="shared" ref="D2:D13" si="2">C2*1.2</f>
        <v>936</v>
      </c>
      <c r="E2" s="5">
        <f t="shared" ref="E2:E13" si="3">R2</f>
        <v>13500000</v>
      </c>
      <c r="F2" s="10">
        <f t="shared" ref="F2:F13" si="4">ROUND((E2/B2),0)</f>
        <v>20769</v>
      </c>
      <c r="G2" s="10">
        <f t="shared" ref="G2:G13" si="5">ROUND((E2/C2),0)</f>
        <v>17308</v>
      </c>
      <c r="H2" s="10">
        <f t="shared" ref="H2:H13" si="6">ROUND((E2/D2),0)</f>
        <v>14423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650</v>
      </c>
      <c r="R2" s="2">
        <v>13500000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486.11111111111114</v>
      </c>
      <c r="C3" s="4">
        <f t="shared" ref="C3:C15" si="9">B3*1.2</f>
        <v>583.33333333333337</v>
      </c>
      <c r="D3" s="4">
        <f t="shared" si="2"/>
        <v>700</v>
      </c>
      <c r="E3" s="16">
        <f t="shared" si="3"/>
        <v>8531000</v>
      </c>
      <c r="F3" s="10">
        <f t="shared" si="4"/>
        <v>17549</v>
      </c>
      <c r="G3" s="10">
        <f t="shared" si="5"/>
        <v>14625</v>
      </c>
      <c r="H3" s="10">
        <f t="shared" si="6"/>
        <v>12187</v>
      </c>
      <c r="I3" s="4" t="e">
        <f>#REF!</f>
        <v>#REF!</v>
      </c>
      <c r="J3" s="4">
        <f t="shared" si="7"/>
        <v>0</v>
      </c>
      <c r="O3">
        <v>700</v>
      </c>
      <c r="P3">
        <f t="shared" si="8"/>
        <v>583.33333333333337</v>
      </c>
      <c r="Q3">
        <f t="shared" ref="Q3:Q12" si="10">P3/1.2</f>
        <v>486.11111111111114</v>
      </c>
      <c r="R3" s="2">
        <v>8531000</v>
      </c>
      <c r="S3" s="8"/>
      <c r="T3" s="8"/>
    </row>
    <row r="4" spans="1:20" x14ac:dyDescent="0.25">
      <c r="A4" s="4">
        <f t="shared" si="0"/>
        <v>0</v>
      </c>
      <c r="B4" s="4">
        <f t="shared" si="1"/>
        <v>479.26709999999997</v>
      </c>
      <c r="C4" s="4">
        <f t="shared" si="9"/>
        <v>575.12051999999994</v>
      </c>
      <c r="D4" s="4">
        <f t="shared" si="2"/>
        <v>690.14462399999991</v>
      </c>
      <c r="E4" s="16">
        <f t="shared" si="3"/>
        <v>10800000</v>
      </c>
      <c r="F4" s="10">
        <f t="shared" si="4"/>
        <v>22534</v>
      </c>
      <c r="G4" s="10">
        <f t="shared" si="5"/>
        <v>18779</v>
      </c>
      <c r="H4" s="10">
        <f t="shared" si="6"/>
        <v>15649</v>
      </c>
      <c r="I4" s="4" t="e">
        <f>#REF!</f>
        <v>#REF!</v>
      </c>
      <c r="J4" s="4" t="str">
        <f t="shared" si="7"/>
        <v>24.11.22</v>
      </c>
      <c r="O4">
        <v>0</v>
      </c>
      <c r="P4">
        <f>53.43*10.764</f>
        <v>575.12051999999994</v>
      </c>
      <c r="Q4">
        <f t="shared" si="10"/>
        <v>479.26709999999997</v>
      </c>
      <c r="R4" s="2">
        <v>10800000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659.29500000000007</v>
      </c>
      <c r="C5" s="4">
        <f t="shared" si="9"/>
        <v>791.15400000000011</v>
      </c>
      <c r="D5" s="4">
        <f t="shared" si="2"/>
        <v>949.38480000000004</v>
      </c>
      <c r="E5" s="16">
        <f t="shared" si="3"/>
        <v>15000000</v>
      </c>
      <c r="F5" s="15">
        <f t="shared" si="4"/>
        <v>22752</v>
      </c>
      <c r="G5" s="10">
        <f t="shared" si="5"/>
        <v>18960</v>
      </c>
      <c r="H5" s="10">
        <f t="shared" si="6"/>
        <v>15800</v>
      </c>
      <c r="I5" s="4" t="e">
        <f>#REF!</f>
        <v>#REF!</v>
      </c>
      <c r="J5" s="4" t="str">
        <f t="shared" si="7"/>
        <v>25.01.24</v>
      </c>
      <c r="O5">
        <v>0</v>
      </c>
      <c r="P5">
        <f>73.5*10.764</f>
        <v>791.154</v>
      </c>
      <c r="Q5">
        <f t="shared" si="10"/>
        <v>659.29500000000007</v>
      </c>
      <c r="R5" s="2">
        <v>15000000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425</v>
      </c>
      <c r="C6" s="4">
        <f t="shared" si="9"/>
        <v>510</v>
      </c>
      <c r="D6" s="4">
        <f t="shared" si="2"/>
        <v>612</v>
      </c>
      <c r="E6" s="16">
        <f t="shared" si="3"/>
        <v>9500000</v>
      </c>
      <c r="F6" s="10">
        <f t="shared" si="4"/>
        <v>22353</v>
      </c>
      <c r="G6" s="10">
        <f t="shared" si="5"/>
        <v>18627</v>
      </c>
      <c r="H6" s="10">
        <f t="shared" si="6"/>
        <v>15523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425</v>
      </c>
      <c r="R6" s="2">
        <v>9500000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450</v>
      </c>
      <c r="C7" s="4">
        <f t="shared" si="9"/>
        <v>540</v>
      </c>
      <c r="D7" s="4">
        <f t="shared" si="2"/>
        <v>648</v>
      </c>
      <c r="E7" s="16">
        <f t="shared" si="3"/>
        <v>11500000</v>
      </c>
      <c r="F7" s="10">
        <f t="shared" si="4"/>
        <v>25556</v>
      </c>
      <c r="G7" s="10">
        <f t="shared" si="5"/>
        <v>21296</v>
      </c>
      <c r="H7" s="10">
        <f t="shared" si="6"/>
        <v>17747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450</v>
      </c>
      <c r="R7" s="2">
        <v>11500000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480</v>
      </c>
      <c r="C8" s="4">
        <f t="shared" si="9"/>
        <v>576</v>
      </c>
      <c r="D8" s="4">
        <f t="shared" si="2"/>
        <v>691.19999999999993</v>
      </c>
      <c r="E8" s="16">
        <f t="shared" si="3"/>
        <v>12200000</v>
      </c>
      <c r="F8" s="10">
        <f t="shared" si="4"/>
        <v>25417</v>
      </c>
      <c r="G8" s="10">
        <f t="shared" si="5"/>
        <v>21181</v>
      </c>
      <c r="H8" s="10">
        <f t="shared" si="6"/>
        <v>17650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480</v>
      </c>
      <c r="R8" s="2">
        <v>12200000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450</v>
      </c>
      <c r="C9" s="4">
        <f t="shared" si="9"/>
        <v>540</v>
      </c>
      <c r="D9" s="4">
        <f t="shared" si="2"/>
        <v>648</v>
      </c>
      <c r="E9" s="16">
        <f t="shared" si="3"/>
        <v>11000000</v>
      </c>
      <c r="F9" s="15">
        <f t="shared" si="4"/>
        <v>24444</v>
      </c>
      <c r="G9" s="10">
        <f t="shared" si="5"/>
        <v>20370</v>
      </c>
      <c r="H9" s="10">
        <f t="shared" si="6"/>
        <v>16975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450</v>
      </c>
      <c r="R9" s="2">
        <v>11000000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750</v>
      </c>
      <c r="C10" s="4">
        <f t="shared" si="9"/>
        <v>900</v>
      </c>
      <c r="D10" s="4">
        <f t="shared" si="2"/>
        <v>1080</v>
      </c>
      <c r="E10" s="16">
        <f t="shared" si="3"/>
        <v>18500000</v>
      </c>
      <c r="F10" s="15">
        <f t="shared" si="4"/>
        <v>24667</v>
      </c>
      <c r="G10" s="10">
        <f t="shared" si="5"/>
        <v>20556</v>
      </c>
      <c r="H10" s="10">
        <f t="shared" si="6"/>
        <v>17130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750</v>
      </c>
      <c r="R10" s="2">
        <v>18500000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680</v>
      </c>
      <c r="C11" s="4">
        <f t="shared" si="9"/>
        <v>816</v>
      </c>
      <c r="D11" s="4">
        <f t="shared" si="2"/>
        <v>979.19999999999993</v>
      </c>
      <c r="E11" s="16">
        <f t="shared" si="3"/>
        <v>15500000</v>
      </c>
      <c r="F11" s="10">
        <f t="shared" si="4"/>
        <v>22794</v>
      </c>
      <c r="G11" s="10">
        <f t="shared" si="5"/>
        <v>18995</v>
      </c>
      <c r="H11" s="10">
        <f t="shared" si="6"/>
        <v>15829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680</v>
      </c>
      <c r="R11" s="2">
        <v>15500000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15</v>
      </c>
      <c r="I19">
        <v>467</v>
      </c>
      <c r="J19">
        <f>43.4*10.764</f>
        <v>467.15759999999995</v>
      </c>
    </row>
    <row r="20" spans="7:24" x14ac:dyDescent="0.25">
      <c r="H20" t="s">
        <v>16</v>
      </c>
      <c r="I20">
        <v>659</v>
      </c>
      <c r="J20">
        <f>61.19*10.764</f>
        <v>658.64915999999994</v>
      </c>
      <c r="P20" t="s">
        <v>20</v>
      </c>
      <c r="Q20">
        <v>1173</v>
      </c>
    </row>
    <row r="21" spans="7:24" x14ac:dyDescent="0.25">
      <c r="I21">
        <f>I20+I19</f>
        <v>1126</v>
      </c>
      <c r="P21" t="s">
        <v>21</v>
      </c>
      <c r="Q21">
        <v>15</v>
      </c>
    </row>
    <row r="22" spans="7:24" x14ac:dyDescent="0.25">
      <c r="G22" s="6"/>
      <c r="H22" s="6" t="s">
        <v>17</v>
      </c>
      <c r="I22">
        <v>23000</v>
      </c>
      <c r="Q22">
        <f>Q21+Q20</f>
        <v>1188</v>
      </c>
      <c r="R22">
        <f>I21-Q22</f>
        <v>-62</v>
      </c>
    </row>
    <row r="23" spans="7:24" x14ac:dyDescent="0.25">
      <c r="H23" t="s">
        <v>18</v>
      </c>
      <c r="I23">
        <f>I22*I21</f>
        <v>25898000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O26" t="s">
        <v>24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 t="s">
        <v>14</v>
      </c>
      <c r="O27">
        <v>107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 t="s">
        <v>19</v>
      </c>
      <c r="O28">
        <v>108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2024-03-21T08:15:08Z</dcterms:modified>
</cp:coreProperties>
</file>