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0B4A92B-39AC-4756-8F8F-A9B24AA872B2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0" i="1" l="1"/>
  <c r="G10" i="1"/>
  <c r="A36" i="1"/>
  <c r="H36" i="1"/>
  <c r="I36" i="1" s="1"/>
  <c r="B19" i="1"/>
  <c r="B18" i="1"/>
  <c r="B20" i="1"/>
  <c r="F10" i="1"/>
  <c r="G6" i="1"/>
  <c r="F6" i="1"/>
  <c r="E10" i="1"/>
  <c r="E9" i="1"/>
  <c r="E8" i="1"/>
  <c r="E7" i="1"/>
  <c r="E6" i="1"/>
  <c r="I29" i="1"/>
  <c r="C40" i="1" l="1"/>
  <c r="F37" i="1"/>
  <c r="G37" i="1" s="1"/>
  <c r="F41" i="1"/>
  <c r="G41" i="1" s="1"/>
  <c r="C41" i="1"/>
  <c r="F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C37" i="1"/>
  <c r="C36" i="1"/>
  <c r="C35" i="1"/>
  <c r="B15" i="1" l="1"/>
  <c r="B17" i="1" s="1"/>
  <c r="B21" i="1" s="1"/>
  <c r="I31" i="1"/>
  <c r="I30" i="1" l="1"/>
  <c r="I27" i="1" l="1"/>
  <c r="I32" i="1"/>
  <c r="F27" i="1"/>
  <c r="G27" i="1" l="1"/>
  <c r="F28" i="1"/>
  <c r="G28" i="1"/>
  <c r="F29" i="1"/>
  <c r="G29" i="1" s="1"/>
  <c r="F30" i="1"/>
  <c r="G30" i="1"/>
  <c r="F31" i="1"/>
  <c r="G31" i="1"/>
  <c r="F32" i="1"/>
  <c r="G32" i="1"/>
  <c r="F33" i="1"/>
  <c r="G33" i="1"/>
  <c r="F35" i="1"/>
  <c r="G35" i="1" s="1"/>
  <c r="F36" i="1"/>
  <c r="G36" i="1" s="1"/>
  <c r="I28" i="1" l="1"/>
  <c r="H32" i="1" l="1"/>
  <c r="H31" i="1"/>
  <c r="H33" i="1"/>
  <c r="H27" i="1" l="1"/>
  <c r="H28" i="1" l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<sst xmlns="http://schemas.openxmlformats.org/spreadsheetml/2006/main" count="29" uniqueCount="27">
  <si>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</si>
  <si>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</si>
  <si>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</si>
  <si>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</si>
  <si>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</si>
  <si>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</si>
  <si>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</si>
  <si>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</si>
  <si>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</si>
  <si>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</si>
  <si>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</si>
  <si>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</si>
  <si>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</si>
  <si>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</si>
  <si>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</si>
  <si>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</si>
  <si>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</si>
  <si>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</si>
  <si>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</si>
  <si>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</si>
  <si>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</si>
  <si>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</si>
  <si>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</si>
  <si>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</si>
  <si>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</si>
  <si>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RV</t>
  </si>
  <si>
    <t>DV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</si>
</sst>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7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43" fontId="4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43" fontId="3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554229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7D2F47-20F4-4A68-B6DC-183EC4E4D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46229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563840</xdr:colOff>
      <xdr:row>43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BB4726-E12A-4B4D-8D59-5B406C032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365440" cy="8249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449609</xdr:colOff>
      <xdr:row>43</xdr:row>
      <xdr:rowOff>134512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0D4623-6894-4BFB-A20C-55D988C9A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60809" cy="8326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58945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6D93E8-1C76-4FBD-9D42-4A7E48952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860545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B42" sqref="B42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9000</v>
      </c>
      <c r="C3" s="17"/>
      <c r="D3" s="10"/>
      <c r="E3">
        <v>2025</v>
      </c>
      <c r="F3" s="3">
        <v>2024</v>
      </c>
      <c r="G3" s="4">
        <f>F3-E3</f>
        <v>-1</v>
      </c>
      <c r="L3" s="3"/>
      <c r="M3" s="4"/>
    </row>
    <row r="4" spans="1:17" ht="33" x14ac:dyDescent="0.3">
      <c r="A4" s="18" t="s">
        <v>1</v>
      </c>
      <c r="B4" s="28">
        <v>2600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6400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2600</v>
      </c>
      <c r="C6" s="17"/>
      <c r="D6" s="10"/>
      <c r="E6" s="6">
        <f>66.74*10.764</f>
        <v>718.3893599999999</v>
      </c>
      <c r="F6" s="3">
        <f>E6*1.1</f>
        <v>790.228296</v>
      </c>
      <c r="G6" s="14">
        <f>F6/10.764</f>
        <v>73.414000000000001</v>
      </c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>
        <f>11.42*10.764</f>
        <v>122.92487999999999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E8" s="6">
        <f>2.33*10.764</f>
        <v>25.080120000000001</v>
      </c>
      <c r="F8" s="56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 s="6">
        <f>5*10.764</f>
        <v>53.819999999999993</v>
      </c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13">
        <f>SUM(E6:E9)</f>
        <v>920.21435999999994</v>
      </c>
      <c r="F10" s="52">
        <f>E10*1.1</f>
        <v>1012.2357960000001</v>
      </c>
      <c r="G10" s="13">
        <f>F10*1.2</f>
        <v>1214.6829551999999</v>
      </c>
      <c r="H10" s="31">
        <v>6600</v>
      </c>
      <c r="I10" s="51">
        <f>H10*G10</f>
        <v>8016907.5043199994</v>
      </c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E12" t="s">
        <v>24</v>
      </c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2600</v>
      </c>
      <c r="C13" s="21"/>
      <c r="D13" s="44"/>
      <c r="G13" s="13"/>
      <c r="H13" s="5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6400</v>
      </c>
      <c r="C14" s="17"/>
      <c r="D14" s="10"/>
      <c r="E14" s="6"/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9000</v>
      </c>
      <c r="C15" s="17"/>
      <c r="D15" s="10"/>
      <c r="E15" s="6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920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8280000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25</v>
      </c>
      <c r="B18" s="23">
        <f>B17*0.9</f>
        <v>7452000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26</v>
      </c>
      <c r="B19" s="23">
        <f>B17*80%</f>
        <v>6624000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1012*B4</f>
        <v>2631200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B17*0.025/12</f>
        <v>17250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  <c r="G25" s="6"/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675</v>
      </c>
      <c r="C27" s="8"/>
      <c r="D27" s="8"/>
      <c r="E27" s="8">
        <v>7100000</v>
      </c>
      <c r="F27" s="10">
        <f t="shared" ref="F27:F33" si="0">E27/B27</f>
        <v>10518.518518518518</v>
      </c>
      <c r="G27" s="10" t="e">
        <f>E27/C27</f>
        <v>#DIV/0!</v>
      </c>
      <c r="H27" s="10" t="e">
        <f>E27/#REF!</f>
        <v>#REF!</v>
      </c>
      <c r="I27" s="8">
        <f>C27/B27</f>
        <v>0</v>
      </c>
      <c r="J27" s="15"/>
    </row>
    <row r="28" spans="1:14" ht="17.25" x14ac:dyDescent="0.3">
      <c r="B28" s="9">
        <v>742</v>
      </c>
      <c r="C28" s="8"/>
      <c r="D28" s="8"/>
      <c r="E28" s="8">
        <v>6792000</v>
      </c>
      <c r="F28" s="10">
        <f t="shared" si="0"/>
        <v>9153.6388140161725</v>
      </c>
      <c r="G28" s="10" t="e">
        <f>E28/C28</f>
        <v>#DIV/0!</v>
      </c>
      <c r="H28" s="10" t="e">
        <f>E28/#REF!</f>
        <v>#REF!</v>
      </c>
      <c r="I28" s="8">
        <f>C28/B28</f>
        <v>0</v>
      </c>
      <c r="J28" s="15"/>
    </row>
    <row r="29" spans="1:14" x14ac:dyDescent="0.25">
      <c r="B29" s="9">
        <v>396</v>
      </c>
      <c r="C29" s="8"/>
      <c r="D29" s="8"/>
      <c r="E29" s="10">
        <v>11200000</v>
      </c>
      <c r="F29" s="10">
        <f t="shared" si="0"/>
        <v>28282.828282828283</v>
      </c>
      <c r="G29" s="10">
        <f>F29/1.2</f>
        <v>23569.023569023571</v>
      </c>
      <c r="H29" s="10" t="e">
        <f>E29/#REF!</f>
        <v>#REF!</v>
      </c>
      <c r="I29" s="8">
        <f>C29/B29</f>
        <v>0</v>
      </c>
    </row>
    <row r="30" spans="1:14" x14ac:dyDescent="0.25">
      <c r="B30" s="9">
        <v>1162</v>
      </c>
      <c r="C30" s="8"/>
      <c r="D30" s="8"/>
      <c r="E30" s="10">
        <v>10700000</v>
      </c>
      <c r="F30" s="10">
        <f t="shared" si="0"/>
        <v>9208.2616179001725</v>
      </c>
      <c r="G30" s="10" t="e">
        <f t="shared" ref="G30:G33" si="1">E30/C30</f>
        <v>#DIV/0!</v>
      </c>
      <c r="H30" s="10" t="e">
        <f>E30/#REF!</f>
        <v>#REF!</v>
      </c>
      <c r="I30" s="8" t="e">
        <f>#REF!/B30</f>
        <v>#REF!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9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9" x14ac:dyDescent="0.25">
      <c r="A35">
        <v>718</v>
      </c>
      <c r="B35">
        <v>8000000</v>
      </c>
      <c r="C35">
        <f t="shared" ref="C35:C41" si="2">B35/A35</f>
        <v>11142.061281337048</v>
      </c>
      <c r="D35">
        <v>480000</v>
      </c>
      <c r="E35">
        <v>30000</v>
      </c>
      <c r="F35">
        <f>E35+D35+B35</f>
        <v>8510000</v>
      </c>
      <c r="G35">
        <f>F35/A35</f>
        <v>11852.367688022285</v>
      </c>
      <c r="H35" s="6"/>
    </row>
    <row r="36" spans="1:9" x14ac:dyDescent="0.25">
      <c r="A36">
        <f>98.22*10.764+21.59*10.764</f>
        <v>1289.6348399999999</v>
      </c>
      <c r="B36">
        <v>13000000</v>
      </c>
      <c r="C36" s="54">
        <f t="shared" si="2"/>
        <v>10080.372828637292</v>
      </c>
      <c r="D36">
        <v>308900</v>
      </c>
      <c r="E36">
        <v>30000</v>
      </c>
      <c r="F36">
        <f>E36+D36+B36</f>
        <v>13338900</v>
      </c>
      <c r="G36">
        <f>F36/A36</f>
        <v>10343.16039414692</v>
      </c>
      <c r="H36" s="6">
        <f>A36*1.2</f>
        <v>1547.5618079999999</v>
      </c>
      <c r="I36" s="6">
        <f>B36/H36</f>
        <v>8400.310690531076</v>
      </c>
    </row>
    <row r="37" spans="1:9" x14ac:dyDescent="0.25">
      <c r="B37" s="54"/>
      <c r="C37" s="54" t="e">
        <f t="shared" si="2"/>
        <v>#DIV/0!</v>
      </c>
      <c r="D37">
        <v>1218000</v>
      </c>
      <c r="E37">
        <v>30000</v>
      </c>
      <c r="F37">
        <f>E37+D37+B37</f>
        <v>1248000</v>
      </c>
      <c r="G37" t="e">
        <f>F37/A37</f>
        <v>#DIV/0!</v>
      </c>
    </row>
    <row r="38" spans="1:9" x14ac:dyDescent="0.25">
      <c r="B38" s="54"/>
      <c r="C38" s="54" t="e">
        <f t="shared" si="2"/>
        <v>#DIV/0!</v>
      </c>
      <c r="D38" s="50">
        <v>1248000</v>
      </c>
      <c r="E38" s="50">
        <v>30000</v>
      </c>
      <c r="F38" s="50">
        <f>E38+D38+B38</f>
        <v>1278000</v>
      </c>
      <c r="G38" s="50" t="e">
        <f>F38/A38</f>
        <v>#DIV/0!</v>
      </c>
    </row>
    <row r="39" spans="1:9" ht="15.75" x14ac:dyDescent="0.25">
      <c r="A39" s="55"/>
      <c r="B39" s="54"/>
      <c r="C39" s="54" t="e">
        <f t="shared" si="2"/>
        <v>#DIV/0!</v>
      </c>
    </row>
    <row r="40" spans="1:9" ht="15.75" x14ac:dyDescent="0.25">
      <c r="A40" s="53"/>
      <c r="B40" s="50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9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9" ht="15.75" x14ac:dyDescent="0.25">
      <c r="A42" s="30"/>
    </row>
    <row r="43" spans="1:9" ht="15.75" x14ac:dyDescent="0.25">
      <c r="A43" s="30"/>
    </row>
    <row r="44" spans="1:9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7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>
      <selection activeCell="T3" sqref="T3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16" workbookViewId="0">
      <selection activeCell="J44" sqref="J44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2024-03-22T07:11:56Z</dcterms:modified>
</cp:coreProperties>
</file>