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DE4A985-5CB1-4C78-BFC8-58864DBBAA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E17" i="1"/>
  <c r="D22" i="1"/>
  <c r="D20" i="1"/>
  <c r="D19" i="1"/>
  <c r="D18" i="1"/>
  <c r="C18" i="1"/>
  <c r="B18" i="1"/>
  <c r="C21" i="1"/>
  <c r="C10" i="1"/>
  <c r="C11" i="1" s="1"/>
  <c r="C8" i="1"/>
  <c r="C6" i="1"/>
  <c r="C5" i="1"/>
  <c r="C14" i="1" s="1"/>
  <c r="A36" i="1"/>
  <c r="B21" i="1"/>
  <c r="C12" i="1" l="1"/>
  <c r="C13" i="1" s="1"/>
  <c r="C15" i="1" s="1"/>
  <c r="J29" i="1"/>
  <c r="J28" i="1"/>
  <c r="H37" i="1"/>
  <c r="C41" i="1"/>
  <c r="F38" i="1"/>
  <c r="F42" i="1"/>
  <c r="G42" i="1" s="1"/>
  <c r="C42" i="1"/>
  <c r="F41" i="1"/>
  <c r="C40" i="1"/>
  <c r="C39" i="1"/>
  <c r="F39" i="1"/>
  <c r="G39" i="1" s="1"/>
  <c r="B10" i="1"/>
  <c r="B11" i="1" s="1"/>
  <c r="B8" i="1"/>
  <c r="B6" i="1"/>
  <c r="B5" i="1"/>
  <c r="B14" i="1" s="1"/>
  <c r="C22" i="1" l="1"/>
  <c r="C20" i="1"/>
  <c r="C19" i="1"/>
  <c r="G38" i="1"/>
  <c r="G41" i="1"/>
  <c r="B12" i="1"/>
  <c r="B13" i="1" s="1"/>
  <c r="B15" i="1" s="1"/>
  <c r="B22" i="1" s="1"/>
  <c r="C38" i="1"/>
  <c r="C37" i="1"/>
  <c r="C36" i="1"/>
  <c r="B20" i="1" l="1"/>
  <c r="B19" i="1"/>
  <c r="I32" i="1"/>
  <c r="I31" i="1" l="1"/>
  <c r="I28" i="1" l="1"/>
  <c r="I33" i="1"/>
  <c r="F28" i="1"/>
  <c r="G28" i="1" l="1"/>
  <c r="F29" i="1"/>
  <c r="G29" i="1"/>
  <c r="F30" i="1"/>
  <c r="G30" i="1"/>
  <c r="F31" i="1"/>
  <c r="G31" i="1"/>
  <c r="F32" i="1"/>
  <c r="G32" i="1"/>
  <c r="F33" i="1"/>
  <c r="G33" i="1"/>
  <c r="F34" i="1"/>
  <c r="G34" i="1"/>
  <c r="F36" i="1"/>
  <c r="G36" i="1" s="1"/>
  <c r="F37" i="1"/>
  <c r="G37" i="1" s="1"/>
  <c r="I29" i="1" l="1"/>
  <c r="H33" i="1" l="1"/>
  <c r="H32" i="1"/>
  <c r="H34" i="1"/>
  <c r="H28" i="1" l="1"/>
  <c r="H29" i="1" l="1"/>
  <c r="H30" i="1"/>
  <c r="H31" i="1"/>
  <c r="G3" i="1" l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<sst xmlns="http://schemas.openxmlformats.org/spreadsheetml/2006/main" count="33" uniqueCount="30">
  <si>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</si>
  <si>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</si>
  <si>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</si>
  <si>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</si>
  <si>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</si>
  <si>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</si>
  <si>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</si>
  <si>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</si>
  <si>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</si>
  <si>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</si>
  <si>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</si>
  <si>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</si>
  <si>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</si>
  <si>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</si>
  <si>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</si>
  <si>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</si>
  <si>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</si>
  <si>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</si>
  <si>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</si>
  <si>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</si>
  <si>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</si>
  <si>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</si>
  <si>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</si>
  <si>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Measurement Carpet</t>
  </si>
  <si>
    <t>RV</t>
  </si>
  <si>
    <t>DV</t>
  </si>
  <si>
    <t>Unit No.</t>
  </si>
  <si>
    <t>24/A</t>
  </si>
  <si>
    <t>Total Value</t>
  </si>
  <si>
    <t>24A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</si>
</sst>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  <xf numFmtId="0" fontId="15" fillId="4" borderId="6" xfId="0" applyFont="1" applyFill="1" applyBorder="1"/>
    <xf numFmtId="43" fontId="15" fillId="4" borderId="6" xfId="0" applyNumberFormat="1" applyFont="1" applyFill="1" applyBorder="1"/>
    <xf numFmtId="0" fontId="16" fillId="4" borderId="6" xfId="0" applyFont="1" applyFill="1" applyBorder="1" applyAlignment="1">
      <alignment vertical="top"/>
    </xf>
    <xf numFmtId="43" fontId="16" fillId="4" borderId="6" xfId="0" applyNumberFormat="1" applyFont="1" applyFill="1" applyBorder="1" applyAlignment="1">
      <alignment vertical="top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28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A00C4-4A31-4FF6-946B-C89C50CB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550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2FA9F-963B-4363-ADA4-9BED118D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99CC89-A6F1-473A-8433-61E63C8A2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7687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40</xdr:row>
      <xdr:rowOff>86801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11865E-CB0B-4042-B193-B31AE87B7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564181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ABC0C-B46F-413E-B5BE-AC44B8A7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4181" cy="7716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98B8A-0411-4427-98C3-7C3604D7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7878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26</v>
      </c>
      <c r="B2" s="27" t="s">
        <v>27</v>
      </c>
      <c r="C2" s="27">
        <v>24</v>
      </c>
      <c r="D2" s="9" t="s">
        <v>28</v>
      </c>
      <c r="E2" t="s">
        <v>13</v>
      </c>
    </row>
    <row r="3" spans="1:17" ht="16.5" x14ac:dyDescent="0.3">
      <c r="A3" s="16" t="s">
        <v>0</v>
      </c>
      <c r="B3" s="28">
        <v>19500</v>
      </c>
      <c r="C3" s="17">
        <v>19500</v>
      </c>
      <c r="D3" s="10"/>
      <c r="E3">
        <v>1991</v>
      </c>
      <c r="F3" s="3">
        <v>2024</v>
      </c>
      <c r="G3" s="4">
        <f>F3-E3</f>
        <v>33</v>
      </c>
      <c r="L3" s="3"/>
      <c r="M3" s="4"/>
    </row>
    <row r="4" spans="1:17" ht="33" x14ac:dyDescent="0.3">
      <c r="A4" s="18" t="s">
        <v>1</v>
      </c>
      <c r="B4" s="28">
        <v>2500</v>
      </c>
      <c r="C4" s="17">
        <v>2500</v>
      </c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17000</v>
      </c>
      <c r="C5" s="17">
        <f>C3-C4</f>
        <v>17000</v>
      </c>
      <c r="D5" s="10"/>
      <c r="E5" s="57" t="s">
        <v>26</v>
      </c>
      <c r="F5" s="52" t="s">
        <v>22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>
        <f>C4</f>
        <v>2500</v>
      </c>
      <c r="D6" s="10"/>
      <c r="E6" s="58" t="s">
        <v>29</v>
      </c>
      <c r="F6" s="53">
        <v>570</v>
      </c>
      <c r="G6" s="14"/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33</v>
      </c>
      <c r="C7" s="20">
        <v>33</v>
      </c>
      <c r="D7" s="40"/>
      <c r="E7" s="59">
        <v>24</v>
      </c>
      <c r="F7" s="54">
        <v>1090</v>
      </c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27</v>
      </c>
      <c r="C8" s="20">
        <f>C9-C7</f>
        <v>27</v>
      </c>
      <c r="D8" s="40"/>
      <c r="E8" s="60"/>
      <c r="F8" s="55">
        <f>SUM(F6:F7)</f>
        <v>1660</v>
      </c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0"/>
      <c r="E9" s="60"/>
      <c r="F9" s="55"/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49.5</v>
      </c>
      <c r="C10" s="20">
        <f>90*C7/C9</f>
        <v>49.5</v>
      </c>
      <c r="D10" s="40"/>
      <c r="E10" s="60"/>
      <c r="F10" s="55"/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0.495</v>
      </c>
      <c r="C11" s="36">
        <f>C10%</f>
        <v>0.495</v>
      </c>
      <c r="D11" s="41"/>
      <c r="E11" s="60"/>
      <c r="F11" s="55"/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1237.5</v>
      </c>
      <c r="C12" s="21">
        <f>C6*C11</f>
        <v>1237.5</v>
      </c>
      <c r="D12" s="42"/>
      <c r="E12" s="60"/>
      <c r="F12" s="55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1262.5</v>
      </c>
      <c r="C13" s="21">
        <f>C6-C12</f>
        <v>1262.5</v>
      </c>
      <c r="D13" s="42"/>
      <c r="E13" s="60"/>
      <c r="F13" s="55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17000</v>
      </c>
      <c r="C14" s="17">
        <f>C5</f>
        <v>17000</v>
      </c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18262.5</v>
      </c>
      <c r="C15" s="17">
        <f>C14+C13</f>
        <v>18262.5</v>
      </c>
      <c r="D15" s="10"/>
      <c r="E15" s="6" t="s">
        <v>23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/>
      <c r="B16" s="28">
        <v>18263</v>
      </c>
      <c r="C16" s="17">
        <v>18263</v>
      </c>
      <c r="D16" s="10"/>
      <c r="E16" s="6">
        <v>1138</v>
      </c>
      <c r="G16" s="13"/>
      <c r="H16" s="33"/>
      <c r="I16" s="33"/>
      <c r="J16" s="33"/>
      <c r="K16" s="33"/>
      <c r="L16" s="30"/>
      <c r="M16" s="4"/>
    </row>
    <row r="17" spans="1:14" ht="16.5" x14ac:dyDescent="0.3">
      <c r="A17" s="16" t="s">
        <v>21</v>
      </c>
      <c r="B17" s="22">
        <v>570</v>
      </c>
      <c r="C17" s="37">
        <v>1090</v>
      </c>
      <c r="D17" s="8"/>
      <c r="E17" s="5">
        <f>E16*1.2</f>
        <v>1365.6</v>
      </c>
      <c r="F17" s="5"/>
      <c r="G17" s="5"/>
      <c r="H17" s="6"/>
      <c r="M17" s="32"/>
    </row>
    <row r="18" spans="1:14" ht="16.5" x14ac:dyDescent="0.3">
      <c r="A18" s="16" t="s">
        <v>11</v>
      </c>
      <c r="B18" s="23">
        <f>B17*B16</f>
        <v>10409910</v>
      </c>
      <c r="C18" s="23">
        <f>C17*C16</f>
        <v>19906670</v>
      </c>
      <c r="D18" s="23">
        <f>C18+B18</f>
        <v>30316580</v>
      </c>
      <c r="E18" s="5"/>
      <c r="F18" s="35"/>
      <c r="G18" s="5"/>
      <c r="H18" s="6"/>
      <c r="M18" s="5"/>
      <c r="N18" s="6"/>
    </row>
    <row r="19" spans="1:14" ht="16.5" x14ac:dyDescent="0.3">
      <c r="A19" s="16" t="s">
        <v>24</v>
      </c>
      <c r="B19" s="23">
        <f>B18*0.9</f>
        <v>9368919</v>
      </c>
      <c r="C19" s="23">
        <f>C18*0.9</f>
        <v>17916003</v>
      </c>
      <c r="D19" s="23">
        <f>D18*0.9</f>
        <v>27284922</v>
      </c>
      <c r="E19" s="5"/>
      <c r="F19" s="35"/>
      <c r="G19" s="5"/>
      <c r="H19" s="6"/>
      <c r="M19" s="5"/>
      <c r="N19" s="6"/>
    </row>
    <row r="20" spans="1:14" ht="16.5" x14ac:dyDescent="0.3">
      <c r="A20" s="16" t="s">
        <v>25</v>
      </c>
      <c r="B20" s="23">
        <f>B18*0.8</f>
        <v>8327928</v>
      </c>
      <c r="C20" s="23">
        <f>C18*0.8</f>
        <v>15925336</v>
      </c>
      <c r="D20" s="23">
        <f>D18*0.8</f>
        <v>24253264</v>
      </c>
      <c r="E20" s="5"/>
      <c r="F20" s="35"/>
      <c r="G20" s="5"/>
      <c r="H20" s="6"/>
      <c r="M20" s="5"/>
      <c r="N20" s="6"/>
    </row>
    <row r="21" spans="1:14" ht="16.5" x14ac:dyDescent="0.3">
      <c r="A21" s="16" t="s">
        <v>12</v>
      </c>
      <c r="B21" s="24">
        <f>B17*B4</f>
        <v>1425000</v>
      </c>
      <c r="C21" s="17">
        <f>C17*C4</f>
        <v>2725000</v>
      </c>
      <c r="D21" s="23"/>
      <c r="E21" s="6"/>
      <c r="F21" s="5"/>
      <c r="H21" s="56"/>
    </row>
    <row r="22" spans="1:14" ht="16.5" x14ac:dyDescent="0.3">
      <c r="A22" s="19" t="s">
        <v>16</v>
      </c>
      <c r="B22" s="24">
        <f>B18*0.03/12</f>
        <v>26024.774999999998</v>
      </c>
      <c r="C22" s="38">
        <f>C18*0.03/12</f>
        <v>49766.674999999996</v>
      </c>
      <c r="D22" s="23">
        <f>B22+C22</f>
        <v>75791.45</v>
      </c>
      <c r="E22" s="6"/>
      <c r="F22" s="5"/>
    </row>
    <row r="23" spans="1:14" x14ac:dyDescent="0.25">
      <c r="B23" s="12"/>
    </row>
    <row r="24" spans="1:14" x14ac:dyDescent="0.25">
      <c r="B24" s="12"/>
      <c r="E24" s="6"/>
    </row>
    <row r="26" spans="1:14" x14ac:dyDescent="0.25">
      <c r="C26" t="s">
        <v>14</v>
      </c>
    </row>
    <row r="27" spans="1:14" x14ac:dyDescent="0.25">
      <c r="B27" s="9" t="s">
        <v>15</v>
      </c>
      <c r="C27" s="8" t="s">
        <v>20</v>
      </c>
      <c r="D27" s="8"/>
      <c r="E27" s="8" t="s">
        <v>11</v>
      </c>
      <c r="F27" s="8" t="s">
        <v>17</v>
      </c>
      <c r="G27" s="8" t="s">
        <v>18</v>
      </c>
      <c r="H27" s="8" t="s">
        <v>19</v>
      </c>
      <c r="I27" s="8"/>
    </row>
    <row r="28" spans="1:14" ht="17.25" x14ac:dyDescent="0.3">
      <c r="B28" s="9">
        <v>350</v>
      </c>
      <c r="C28" s="8">
        <v>550</v>
      </c>
      <c r="D28" s="8"/>
      <c r="E28" s="8">
        <v>8500000</v>
      </c>
      <c r="F28" s="10">
        <f t="shared" ref="F28:F34" si="0">E28/B28</f>
        <v>24285.714285714286</v>
      </c>
      <c r="G28" s="10">
        <f>E28/C28</f>
        <v>15454.545454545454</v>
      </c>
      <c r="H28" s="10" t="e">
        <f>E28/#REF!</f>
        <v>#REF!</v>
      </c>
      <c r="I28" s="8">
        <f>C28/B28</f>
        <v>1.5714285714285714</v>
      </c>
      <c r="J28" s="15" t="e">
        <f>E28/D28</f>
        <v>#DIV/0!</v>
      </c>
    </row>
    <row r="29" spans="1:14" ht="17.25" x14ac:dyDescent="0.3">
      <c r="B29" s="9"/>
      <c r="C29" s="8">
        <v>1265</v>
      </c>
      <c r="D29" s="8"/>
      <c r="E29" s="8">
        <v>21000000</v>
      </c>
      <c r="F29" s="10" t="e">
        <f t="shared" si="0"/>
        <v>#DIV/0!</v>
      </c>
      <c r="G29" s="10">
        <f>E29/C29</f>
        <v>16600.790513833992</v>
      </c>
      <c r="H29" s="10" t="e">
        <f>E29/#REF!</f>
        <v>#REF!</v>
      </c>
      <c r="I29" s="8" t="e">
        <f>C29/B29</f>
        <v>#DIV/0!</v>
      </c>
      <c r="J29" s="15" t="e">
        <f>E29/D29</f>
        <v>#DIV/0!</v>
      </c>
    </row>
    <row r="30" spans="1:14" x14ac:dyDescent="0.25">
      <c r="B30" s="9"/>
      <c r="C30" s="8">
        <v>1300</v>
      </c>
      <c r="D30" s="8"/>
      <c r="E30" s="10">
        <v>31500000</v>
      </c>
      <c r="F30" s="10" t="e">
        <f t="shared" si="0"/>
        <v>#DIV/0!</v>
      </c>
      <c r="G30" s="10">
        <f t="shared" ref="G30:G34" si="1">E30/C30</f>
        <v>24230.76923076923</v>
      </c>
      <c r="H30" s="10" t="e">
        <f>E30/#REF!</f>
        <v>#REF!</v>
      </c>
      <c r="I30" s="8"/>
    </row>
    <row r="31" spans="1:14" x14ac:dyDescent="0.25">
      <c r="B31" s="9"/>
      <c r="C31" s="8">
        <v>1120</v>
      </c>
      <c r="D31" s="8"/>
      <c r="E31" s="10">
        <v>20000000</v>
      </c>
      <c r="F31" s="10" t="e">
        <f t="shared" si="0"/>
        <v>#DIV/0!</v>
      </c>
      <c r="G31" s="10">
        <f t="shared" si="1"/>
        <v>17857.142857142859</v>
      </c>
      <c r="H31" s="10" t="e">
        <f>E31/#REF!</f>
        <v>#REF!</v>
      </c>
      <c r="I31" s="8" t="e">
        <f>#REF!/B31</f>
        <v>#REF!</v>
      </c>
    </row>
    <row r="32" spans="1:14" x14ac:dyDescent="0.25">
      <c r="B32" s="9"/>
      <c r="C32" s="25">
        <v>1210</v>
      </c>
      <c r="E32" s="26">
        <v>19400000</v>
      </c>
      <c r="F32" s="26" t="e">
        <f t="shared" si="0"/>
        <v>#DIV/0!</v>
      </c>
      <c r="G32" s="10">
        <f t="shared" si="1"/>
        <v>16033.05785123967</v>
      </c>
      <c r="H32" s="26" t="e">
        <f>E32/#REF!</f>
        <v>#REF!</v>
      </c>
      <c r="I32" s="8" t="e">
        <f>C32/B32</f>
        <v>#DIV/0!</v>
      </c>
    </row>
    <row r="33" spans="1:9" x14ac:dyDescent="0.25">
      <c r="C33" s="25"/>
      <c r="E33" s="26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  <c r="I33" t="e">
        <f>#REF!/B33</f>
        <v>#REF!</v>
      </c>
    </row>
    <row r="34" spans="1:9" x14ac:dyDescent="0.25">
      <c r="C34" s="25"/>
      <c r="E34" s="25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</row>
    <row r="36" spans="1:9" x14ac:dyDescent="0.25">
      <c r="A36">
        <f>27.88*10.764</f>
        <v>300.10031999999995</v>
      </c>
      <c r="B36" s="7">
        <v>4300000</v>
      </c>
      <c r="C36">
        <f t="shared" ref="C36:C42" si="2">B36/A36</f>
        <v>14328.541868932365</v>
      </c>
      <c r="D36">
        <v>258000</v>
      </c>
      <c r="E36">
        <v>30000</v>
      </c>
      <c r="F36">
        <f>E36+D36+B36</f>
        <v>4588000</v>
      </c>
      <c r="G36">
        <f>F36/A36</f>
        <v>15288.220952246904</v>
      </c>
      <c r="H36" s="6"/>
    </row>
    <row r="37" spans="1:9" x14ac:dyDescent="0.25">
      <c r="A37">
        <v>700</v>
      </c>
      <c r="B37">
        <v>7400000</v>
      </c>
      <c r="C37" s="50">
        <f t="shared" si="2"/>
        <v>10571.428571428571</v>
      </c>
      <c r="D37">
        <v>308000</v>
      </c>
      <c r="E37">
        <v>30000</v>
      </c>
      <c r="F37">
        <f>E37+D37+B37</f>
        <v>7738000</v>
      </c>
      <c r="G37">
        <f>F37/A37</f>
        <v>11054.285714285714</v>
      </c>
      <c r="H37" s="6">
        <f>A37/1.1</f>
        <v>636.36363636363626</v>
      </c>
    </row>
    <row r="38" spans="1:9" x14ac:dyDescent="0.25">
      <c r="B38" s="50"/>
      <c r="C38" s="50" t="e">
        <f t="shared" si="2"/>
        <v>#DIV/0!</v>
      </c>
      <c r="E38">
        <v>30000</v>
      </c>
      <c r="F38">
        <f>E38+D38+B38</f>
        <v>30000</v>
      </c>
      <c r="G38" t="e">
        <f>F38/A38</f>
        <v>#DIV/0!</v>
      </c>
    </row>
    <row r="39" spans="1:9" ht="15.75" x14ac:dyDescent="0.25">
      <c r="A39" s="51"/>
      <c r="B39" s="50"/>
      <c r="C39" s="50" t="e">
        <f t="shared" si="2"/>
        <v>#DIV/0!</v>
      </c>
      <c r="D39" s="48">
        <v>268700</v>
      </c>
      <c r="E39" s="48">
        <v>30000</v>
      </c>
      <c r="F39" s="48">
        <f>E39+D39+B39</f>
        <v>298700</v>
      </c>
      <c r="G39" s="48" t="e">
        <f>F39/A39</f>
        <v>#DIV/0!</v>
      </c>
    </row>
    <row r="40" spans="1:9" ht="15.75" x14ac:dyDescent="0.25">
      <c r="A40" s="51"/>
      <c r="B40" s="50"/>
      <c r="C40" s="50" t="e">
        <f t="shared" si="2"/>
        <v>#DIV/0!</v>
      </c>
    </row>
    <row r="41" spans="1:9" ht="15.75" x14ac:dyDescent="0.25">
      <c r="A41" s="51"/>
      <c r="B41" s="48"/>
      <c r="C41" s="48" t="e">
        <f t="shared" si="2"/>
        <v>#DIV/0!</v>
      </c>
      <c r="D41" s="48">
        <v>318570</v>
      </c>
      <c r="E41" s="48">
        <v>30000</v>
      </c>
      <c r="F41" s="48">
        <f>E41+D41+B41</f>
        <v>348570</v>
      </c>
      <c r="G41" s="48" t="e">
        <f>F41/A41</f>
        <v>#DIV/0!</v>
      </c>
    </row>
    <row r="42" spans="1:9" ht="15.75" x14ac:dyDescent="0.25">
      <c r="A42" s="46"/>
      <c r="B42" s="47"/>
      <c r="C42" s="48" t="e">
        <f t="shared" si="2"/>
        <v>#DIV/0!</v>
      </c>
      <c r="D42" s="48"/>
      <c r="E42" s="48">
        <v>30000</v>
      </c>
      <c r="F42" s="48">
        <f>E42+D42+B42</f>
        <v>30000</v>
      </c>
      <c r="G42" s="48" t="e">
        <f>F42/A42</f>
        <v>#DIV/0!</v>
      </c>
    </row>
    <row r="43" spans="1:9" ht="15.75" x14ac:dyDescent="0.25">
      <c r="A43" s="30"/>
    </row>
    <row r="44" spans="1:9" ht="15.75" x14ac:dyDescent="0.25">
      <c r="A44" s="30"/>
    </row>
    <row r="45" spans="1:9" ht="15.75" x14ac:dyDescent="0.25">
      <c r="A45" s="30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2024-03-28T13:20:53Z</dcterms:modified>
</cp:coreProperties>
</file>