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M19" i="1"/>
  <c r="I5" i="1"/>
  <c r="H15" i="1"/>
  <c r="H14" i="1"/>
  <c r="H10" i="1"/>
  <c r="H8" i="1"/>
  <c r="I4" i="1"/>
  <c r="H3" i="1"/>
  <c r="H2" i="1"/>
  <c r="D17" i="1"/>
  <c r="D2" i="1"/>
  <c r="D10" i="1" s="1"/>
  <c r="H1" i="1" s="1"/>
  <c r="D3" i="1"/>
  <c r="D4" i="1"/>
  <c r="D5" i="1"/>
  <c r="D6" i="1"/>
  <c r="D7" i="1"/>
  <c r="D8" i="1"/>
  <c r="D9" i="1"/>
  <c r="D12" i="1"/>
  <c r="D15" i="1"/>
  <c r="D16" i="1"/>
  <c r="D1" i="1"/>
  <c r="M8" i="1"/>
  <c r="M9" i="1" s="1"/>
  <c r="M6" i="1"/>
  <c r="M4" i="1"/>
  <c r="M3" i="1"/>
  <c r="M12" i="1" s="1"/>
  <c r="M10" i="1" l="1"/>
  <c r="M11" i="1" s="1"/>
  <c r="M13" i="1"/>
  <c r="M16" i="1" s="1"/>
  <c r="M20" i="1" l="1"/>
  <c r="M18" i="1"/>
  <c r="M17" i="1"/>
</calcChain>
</file>

<file path=xl/sharedStrings.xml><?xml version="1.0" encoding="utf-8"?>
<sst xmlns="http://schemas.openxmlformats.org/spreadsheetml/2006/main" count="34" uniqueCount="27">
  <si>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</si>
  <si>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</si>
  <si>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</si>
  <si>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</si>
  <si>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</si>
  <si>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</si>
  <si>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</si>
  <si>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</si>
  <si>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</si>
  <si>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</si>
  <si>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</si>
  <si>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</si>
  <si>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</si>
  <si>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</si>
  <si>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</si>
  <si>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</si>
  <si>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</si>
  <si>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Carpet</t>
  </si>
  <si>
    <t>DB</t>
  </si>
  <si>
    <t>Bal</t>
  </si>
  <si>
    <t>BU</t>
  </si>
  <si>
    <t>E</t>
  </si>
  <si>
    <t>L</t>
  </si>
  <si>
    <t>K</t>
  </si>
  <si>
    <t>T</t>
  </si>
  <si>
    <t>P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</si>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</sst>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N16" sqref="N16"/>
    </sheetView>
  </sheetViews>
  <sheetFormatPr defaultRowHeight="15" x14ac:dyDescent="0.25"/>
  <cols>
    <col min="12" max="12" width="19.5703125" bestFit="1" customWidth="1"/>
    <col min="13" max="13" width="12.140625" bestFit="1" customWidth="1"/>
  </cols>
  <sheetData>
    <row r="1" spans="1:14" ht="16.5" x14ac:dyDescent="0.3">
      <c r="A1" t="s">
        <v>21</v>
      </c>
      <c r="B1">
        <v>2.62</v>
      </c>
      <c r="C1">
        <v>3.92</v>
      </c>
      <c r="D1">
        <f>C1*B1</f>
        <v>10.2704</v>
      </c>
      <c r="G1" t="s">
        <v>17</v>
      </c>
      <c r="H1">
        <f>D10</f>
        <v>499.63100000000009</v>
      </c>
      <c r="I1">
        <v>500</v>
      </c>
      <c r="L1" s="1" t="s">
        <v>0</v>
      </c>
      <c r="M1" s="2">
        <v>9000</v>
      </c>
    </row>
    <row r="2" spans="1:14" ht="33" x14ac:dyDescent="0.3">
      <c r="A2" t="s">
        <v>22</v>
      </c>
      <c r="B2">
        <v>14.63</v>
      </c>
      <c r="C2">
        <v>9.86</v>
      </c>
      <c r="D2">
        <f t="shared" ref="D2:D12" si="0">C2*B2</f>
        <v>144.2518</v>
      </c>
      <c r="G2" t="s">
        <v>18</v>
      </c>
      <c r="H2">
        <f>D12</f>
        <v>13.0944</v>
      </c>
      <c r="I2">
        <v>13</v>
      </c>
      <c r="L2" s="3" t="s">
        <v>1</v>
      </c>
      <c r="M2" s="2">
        <v>2800</v>
      </c>
    </row>
    <row r="3" spans="1:14" ht="16.5" x14ac:dyDescent="0.3">
      <c r="A3" t="s">
        <v>23</v>
      </c>
      <c r="B3">
        <v>9.19</v>
      </c>
      <c r="C3">
        <v>7.04</v>
      </c>
      <c r="D3">
        <f t="shared" si="0"/>
        <v>64.697599999999994</v>
      </c>
      <c r="G3" t="s">
        <v>19</v>
      </c>
      <c r="H3">
        <f>D17</f>
        <v>33.962400000000002</v>
      </c>
      <c r="I3">
        <v>34</v>
      </c>
      <c r="L3" s="1" t="s">
        <v>2</v>
      </c>
      <c r="M3" s="2">
        <f>M1-M2</f>
        <v>6200</v>
      </c>
    </row>
    <row r="4" spans="1:14" ht="16.5" x14ac:dyDescent="0.3">
      <c r="A4" t="s">
        <v>24</v>
      </c>
      <c r="B4">
        <v>3.99</v>
      </c>
      <c r="C4">
        <v>7.91</v>
      </c>
      <c r="D4">
        <f t="shared" si="0"/>
        <v>31.560900000000004</v>
      </c>
      <c r="I4">
        <f>SUM(I1:I3)</f>
        <v>547</v>
      </c>
      <c r="L4" s="1" t="s">
        <v>3</v>
      </c>
      <c r="M4" s="2">
        <f>M2*1</f>
        <v>2800</v>
      </c>
    </row>
    <row r="5" spans="1:14" ht="16.5" x14ac:dyDescent="0.3">
      <c r="A5" t="s">
        <v>24</v>
      </c>
      <c r="B5">
        <v>2.78</v>
      </c>
      <c r="C5">
        <v>3.74</v>
      </c>
      <c r="D5">
        <f t="shared" si="0"/>
        <v>10.3972</v>
      </c>
      <c r="I5">
        <f>I4*1.2</f>
        <v>656.4</v>
      </c>
      <c r="L5" s="1" t="s">
        <v>4</v>
      </c>
      <c r="M5" s="4">
        <v>10</v>
      </c>
    </row>
    <row r="6" spans="1:14" ht="16.5" x14ac:dyDescent="0.3">
      <c r="A6" t="s">
        <v>25</v>
      </c>
      <c r="B6">
        <v>3.48</v>
      </c>
      <c r="C6">
        <v>6.08</v>
      </c>
      <c r="D6">
        <f t="shared" si="0"/>
        <v>21.1584</v>
      </c>
      <c r="G6" t="s">
        <v>17</v>
      </c>
      <c r="H6" t="s">
        <v>20</v>
      </c>
      <c r="L6" s="1" t="s">
        <v>5</v>
      </c>
      <c r="M6" s="4">
        <f>M7-M5</f>
        <v>50</v>
      </c>
    </row>
    <row r="7" spans="1:14" ht="16.5" x14ac:dyDescent="0.3">
      <c r="A7" t="s">
        <v>25</v>
      </c>
      <c r="B7">
        <v>8.0500000000000007</v>
      </c>
      <c r="C7">
        <v>3.41</v>
      </c>
      <c r="D7">
        <f t="shared" si="0"/>
        <v>27.450500000000005</v>
      </c>
      <c r="G7">
        <v>745</v>
      </c>
      <c r="H7">
        <v>69.23</v>
      </c>
      <c r="L7" s="1" t="s">
        <v>6</v>
      </c>
      <c r="M7" s="4">
        <v>60</v>
      </c>
    </row>
    <row r="8" spans="1:14" ht="33" x14ac:dyDescent="0.3">
      <c r="A8" t="s">
        <v>26</v>
      </c>
      <c r="B8">
        <v>14.65</v>
      </c>
      <c r="C8">
        <v>9.58</v>
      </c>
      <c r="D8">
        <f t="shared" si="0"/>
        <v>140.34700000000001</v>
      </c>
      <c r="H8">
        <f>H7*10.764</f>
        <v>745.19172000000003</v>
      </c>
      <c r="L8" s="3" t="s">
        <v>7</v>
      </c>
      <c r="M8" s="4">
        <f>90*M5/M7</f>
        <v>15</v>
      </c>
    </row>
    <row r="9" spans="1:14" ht="16.5" x14ac:dyDescent="0.3">
      <c r="A9" t="s">
        <v>24</v>
      </c>
      <c r="B9">
        <v>9.86</v>
      </c>
      <c r="C9">
        <v>5.0199999999999996</v>
      </c>
      <c r="D9">
        <f t="shared" si="0"/>
        <v>49.497199999999992</v>
      </c>
      <c r="L9" s="1"/>
      <c r="M9" s="5">
        <f>M8%</f>
        <v>0.15</v>
      </c>
    </row>
    <row r="10" spans="1:14" ht="16.5" x14ac:dyDescent="0.3">
      <c r="D10" s="12">
        <f>SUM(D1:D9)</f>
        <v>499.63100000000009</v>
      </c>
      <c r="H10">
        <f>H8/1.2</f>
        <v>620.99310000000003</v>
      </c>
      <c r="L10" s="1" t="s">
        <v>8</v>
      </c>
      <c r="M10" s="2">
        <f>M4*M9</f>
        <v>420</v>
      </c>
    </row>
    <row r="11" spans="1:14" ht="16.5" x14ac:dyDescent="0.3">
      <c r="L11" s="1" t="s">
        <v>9</v>
      </c>
      <c r="M11" s="2">
        <f>M4-M10</f>
        <v>2380</v>
      </c>
    </row>
    <row r="12" spans="1:14" ht="16.5" x14ac:dyDescent="0.3">
      <c r="A12" t="s">
        <v>18</v>
      </c>
      <c r="B12">
        <v>7.04</v>
      </c>
      <c r="C12">
        <v>1.86</v>
      </c>
      <c r="D12" s="12">
        <f t="shared" si="0"/>
        <v>13.0944</v>
      </c>
      <c r="L12" s="1" t="s">
        <v>2</v>
      </c>
      <c r="M12" s="2">
        <f>M3</f>
        <v>6200</v>
      </c>
    </row>
    <row r="13" spans="1:14" ht="16.5" x14ac:dyDescent="0.3">
      <c r="H13">
        <v>500</v>
      </c>
      <c r="L13" s="1" t="s">
        <v>10</v>
      </c>
      <c r="M13" s="2">
        <f>M12+M11</f>
        <v>8580</v>
      </c>
    </row>
    <row r="14" spans="1:14" ht="16.5" x14ac:dyDescent="0.3">
      <c r="H14">
        <f>H13*1.2</f>
        <v>600</v>
      </c>
      <c r="L14" s="1"/>
      <c r="M14" s="4"/>
    </row>
    <row r="15" spans="1:14" ht="16.5" x14ac:dyDescent="0.3">
      <c r="A15" t="s">
        <v>19</v>
      </c>
      <c r="B15">
        <v>9.23</v>
      </c>
      <c r="C15">
        <v>1.78</v>
      </c>
      <c r="D15">
        <f>C15*B15</f>
        <v>16.429400000000001</v>
      </c>
      <c r="H15">
        <f>H14*1.2+13+34</f>
        <v>767</v>
      </c>
      <c r="L15" s="6" t="s">
        <v>11</v>
      </c>
      <c r="M15" s="7">
        <v>547</v>
      </c>
      <c r="N15">
        <v>656.42</v>
      </c>
    </row>
    <row r="16" spans="1:14" ht="16.5" x14ac:dyDescent="0.3">
      <c r="B16">
        <v>1.78</v>
      </c>
      <c r="C16">
        <v>9.85</v>
      </c>
      <c r="D16">
        <f>C16*B16</f>
        <v>17.533000000000001</v>
      </c>
      <c r="L16" s="6" t="s">
        <v>12</v>
      </c>
      <c r="M16" s="8">
        <f>M13*M15</f>
        <v>4693260</v>
      </c>
    </row>
    <row r="17" spans="4:13" ht="16.5" x14ac:dyDescent="0.3">
      <c r="D17" s="12">
        <f>SUM(D15:D16)</f>
        <v>33.962400000000002</v>
      </c>
      <c r="L17" s="9" t="s">
        <v>13</v>
      </c>
      <c r="M17" s="10">
        <f>M16*90%</f>
        <v>4223934</v>
      </c>
    </row>
    <row r="18" spans="4:13" ht="16.5" x14ac:dyDescent="0.3">
      <c r="L18" s="9" t="s">
        <v>14</v>
      </c>
      <c r="M18" s="10">
        <f>M16*80%</f>
        <v>3754608</v>
      </c>
    </row>
    <row r="19" spans="4:13" ht="16.5" x14ac:dyDescent="0.3">
      <c r="H19">
        <v>547.02</v>
      </c>
      <c r="L19" s="9" t="s">
        <v>15</v>
      </c>
      <c r="M19" s="10">
        <f>N15*M2</f>
        <v>1837976</v>
      </c>
    </row>
    <row r="20" spans="4:13" ht="16.5" x14ac:dyDescent="0.3">
      <c r="H20">
        <f>H19*1.2</f>
        <v>656.42399999999998</v>
      </c>
      <c r="L20" s="11" t="s">
        <v>16</v>
      </c>
      <c r="M20" s="10">
        <f>M16*0.025/12</f>
        <v>9777.625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2024-03-26T09:19:04Z</dcterms:modified>
</cp:coreProperties>
</file>