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271CF3C-467C-47F6-9077-24B912AAE74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0" i="5" l="1"/>
  <c r="L40" i="5"/>
  <c r="B23" i="5"/>
  <c r="J12" i="5"/>
  <c r="J11" i="5"/>
  <c r="E40" i="5"/>
  <c r="K9" i="5"/>
  <c r="B9" i="5"/>
  <c r="J9" i="5"/>
  <c r="I9" i="5"/>
  <c r="I32" i="5" l="1"/>
  <c r="G40" i="5"/>
  <c r="G39" i="5"/>
  <c r="I36" i="5"/>
  <c r="J44" i="5"/>
  <c r="K44" i="5" s="1"/>
  <c r="G44" i="5"/>
  <c r="K43" i="5"/>
  <c r="J43" i="5"/>
  <c r="G43" i="5"/>
  <c r="L9" i="5"/>
  <c r="I33" i="5"/>
  <c r="B19" i="5" l="1"/>
  <c r="I35" i="5"/>
  <c r="I34" i="5"/>
  <c r="J42" i="5"/>
  <c r="K42" i="5" s="1"/>
  <c r="G42" i="5"/>
  <c r="J41" i="5"/>
  <c r="G41" i="5"/>
  <c r="J40" i="5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K39" i="5" l="1"/>
  <c r="B8" i="5"/>
  <c r="B13" i="5"/>
  <c r="B14" i="5" s="1"/>
  <c r="B15" i="5" s="1"/>
  <c r="B20" i="5" s="1"/>
  <c r="B25" i="5" s="1"/>
  <c r="K41" i="5"/>
  <c r="K40" i="5"/>
  <c r="B21" i="5" l="1"/>
  <c r="B22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<sst xmlns="http://schemas.openxmlformats.org/spreadsheetml/2006/main" count="26" uniqueCount="26">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</sst>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  <xf numFmtId="0" fontId="5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507023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8547B8-5965-4051-801E-DCAE54C25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47023" cy="8145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592760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F2A465-7D71-4D48-927A-1D1B8FF8E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32760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602286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23C604-D792-47CC-9542-598B735E3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42286" cy="8487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171984</xdr:colOff>
      <xdr:row>26</xdr:row>
      <xdr:rowOff>76902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312288-AFED-4C13-89CE-391845773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29584" cy="50299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workbookViewId="0">
      <selection activeCell="G26" sqref="G26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2015</v>
      </c>
      <c r="C6" s="4"/>
      <c r="D6" s="3"/>
      <c r="I6" s="3">
        <v>2015</v>
      </c>
      <c r="J6" s="3">
        <v>2024</v>
      </c>
      <c r="K6" s="3">
        <f>J6-I6</f>
        <v>9</v>
      </c>
      <c r="L6" s="3">
        <f>K6-60</f>
        <v>-51</v>
      </c>
    </row>
    <row r="7" spans="1:12" ht="16.5" x14ac:dyDescent="0.3">
      <c r="A7" s="4" t="s">
        <v>6</v>
      </c>
      <c r="B7" s="4">
        <f>B5-B6</f>
        <v>9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-51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541*2800</f>
        <v>1514800</v>
      </c>
      <c r="C9" s="8"/>
      <c r="D9" s="7"/>
      <c r="H9" s="12"/>
      <c r="I9" s="13">
        <f>41.91*10.764</f>
        <v>451.11923999999993</v>
      </c>
      <c r="J9" s="13">
        <f>I9*1.2</f>
        <v>541.34308799999985</v>
      </c>
      <c r="K9" s="13">
        <f>J9/10.764</f>
        <v>50.291999999999987</v>
      </c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/>
      <c r="I10" s="13"/>
      <c r="J10" s="13">
        <v>15000</v>
      </c>
      <c r="K10" s="13"/>
    </row>
    <row r="11" spans="1:12" ht="16.5" x14ac:dyDescent="0.3">
      <c r="A11" s="4"/>
      <c r="B11" s="4"/>
      <c r="C11" s="4"/>
      <c r="D11" s="3"/>
      <c r="H11" s="12"/>
      <c r="I11" s="13"/>
      <c r="J11" s="13">
        <f>J10*J9</f>
        <v>8120146.3199999975</v>
      </c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>
        <f>J11/451</f>
        <v>18004.759024390238</v>
      </c>
      <c r="K12" s="3"/>
    </row>
    <row r="13" spans="1:12" ht="16.5" x14ac:dyDescent="0.3">
      <c r="A13" s="4" t="s">
        <v>10</v>
      </c>
      <c r="B13" s="4">
        <f>B12*B7/60</f>
        <v>13.5</v>
      </c>
      <c r="C13" s="4"/>
      <c r="D13" s="3"/>
    </row>
    <row r="14" spans="1:12" ht="16.5" x14ac:dyDescent="0.3">
      <c r="A14" s="4"/>
      <c r="B14" s="9">
        <f>B13%</f>
        <v>0.13500000000000001</v>
      </c>
      <c r="C14" s="9"/>
      <c r="D14" s="18"/>
    </row>
    <row r="15" spans="1:12" ht="16.5" x14ac:dyDescent="0.3">
      <c r="A15" s="4" t="s">
        <v>11</v>
      </c>
      <c r="B15" s="8">
        <f>ROUND((B9*B14),0)</f>
        <v>204498</v>
      </c>
      <c r="C15" s="8"/>
      <c r="D15" s="8"/>
    </row>
    <row r="16" spans="1:12" ht="16.5" x14ac:dyDescent="0.3">
      <c r="A16" s="4"/>
      <c r="B16" s="8"/>
      <c r="C16" s="8"/>
      <c r="D16" s="8"/>
      <c r="I16" t="s">
        <v>25</v>
      </c>
    </row>
    <row r="17" spans="1:10" ht="16.5" x14ac:dyDescent="0.3">
      <c r="A17" s="4" t="s">
        <v>2</v>
      </c>
      <c r="B17" s="8">
        <v>451</v>
      </c>
      <c r="C17" s="8"/>
      <c r="D17" s="7"/>
      <c r="I17">
        <v>440</v>
      </c>
    </row>
    <row r="18" spans="1:10" ht="16.5" x14ac:dyDescent="0.3">
      <c r="A18" s="4" t="s">
        <v>22</v>
      </c>
      <c r="B18" s="4">
        <v>21000</v>
      </c>
      <c r="C18" s="4"/>
      <c r="D18" s="3"/>
    </row>
    <row r="19" spans="1:10" ht="16.5" x14ac:dyDescent="0.3">
      <c r="A19" s="4" t="s">
        <v>12</v>
      </c>
      <c r="B19" s="8">
        <f>B18*B17</f>
        <v>9471000</v>
      </c>
      <c r="C19" s="8"/>
      <c r="D19" s="7"/>
    </row>
    <row r="20" spans="1:10" ht="16.5" x14ac:dyDescent="0.3">
      <c r="A20" s="10" t="s">
        <v>13</v>
      </c>
      <c r="B20" s="11">
        <f>B19-B15</f>
        <v>9266502</v>
      </c>
      <c r="C20" s="19"/>
      <c r="D20" s="19"/>
    </row>
    <row r="21" spans="1:10" ht="16.5" x14ac:dyDescent="0.3">
      <c r="A21" s="10" t="s">
        <v>14</v>
      </c>
      <c r="B21" s="11">
        <f>B20*0.9</f>
        <v>8339851.7999999998</v>
      </c>
      <c r="C21" s="19"/>
      <c r="D21" s="19"/>
    </row>
    <row r="22" spans="1:10" ht="16.5" x14ac:dyDescent="0.3">
      <c r="A22" s="10" t="s">
        <v>15</v>
      </c>
      <c r="B22" s="11">
        <f>B20*0.8</f>
        <v>7413201.6000000006</v>
      </c>
      <c r="C22" s="19"/>
      <c r="D22" s="19"/>
    </row>
    <row r="23" spans="1:10" ht="16.5" x14ac:dyDescent="0.3">
      <c r="A23" s="10" t="s">
        <v>16</v>
      </c>
      <c r="B23" s="11">
        <f>B20*0.03/12</f>
        <v>23166.255000000001</v>
      </c>
      <c r="C23" s="19"/>
      <c r="D23" s="19"/>
    </row>
    <row r="25" spans="1:10" x14ac:dyDescent="0.25">
      <c r="B25" s="1">
        <f>B20/451</f>
        <v>20546.567627494456</v>
      </c>
      <c r="J25" s="21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10" x14ac:dyDescent="0.25">
      <c r="D32" s="3"/>
      <c r="E32" s="5">
        <v>450</v>
      </c>
      <c r="F32" s="3">
        <v>9500000</v>
      </c>
      <c r="G32" s="3">
        <f t="shared" ref="G32:G37" si="0">F32/E32</f>
        <v>21111.111111111109</v>
      </c>
      <c r="H32" s="3" t="e">
        <f t="shared" ref="H32:H37" si="1">F32/D32</f>
        <v>#DIV/0!</v>
      </c>
      <c r="I32" s="3">
        <f>D32/E32</f>
        <v>0</v>
      </c>
    </row>
    <row r="33" spans="4:13" x14ac:dyDescent="0.25">
      <c r="D33" s="3"/>
      <c r="E33" s="5">
        <v>360</v>
      </c>
      <c r="F33" s="3">
        <v>8700000</v>
      </c>
      <c r="G33" s="3">
        <f t="shared" si="0"/>
        <v>24166.666666666668</v>
      </c>
      <c r="H33" s="3">
        <f>G33/1.2</f>
        <v>20138.888888888891</v>
      </c>
      <c r="I33" s="3" t="e">
        <f>F33/D33</f>
        <v>#DIV/0!</v>
      </c>
    </row>
    <row r="34" spans="4:13" x14ac:dyDescent="0.25">
      <c r="D34" s="3"/>
      <c r="E34" s="5">
        <v>550</v>
      </c>
      <c r="F34" s="7">
        <v>11000000</v>
      </c>
      <c r="G34" s="3">
        <f t="shared" si="0"/>
        <v>20000</v>
      </c>
      <c r="H34" s="3" t="e">
        <f t="shared" si="1"/>
        <v>#DIV/0!</v>
      </c>
      <c r="I34" s="3">
        <f>D34/E34</f>
        <v>0</v>
      </c>
    </row>
    <row r="35" spans="4:13" x14ac:dyDescent="0.25">
      <c r="D35" s="3"/>
      <c r="E35" s="5"/>
      <c r="F35" s="7"/>
      <c r="G35" s="6" t="e">
        <f t="shared" si="0"/>
        <v>#DIV/0!</v>
      </c>
      <c r="H35" s="6" t="e">
        <f t="shared" si="1"/>
        <v>#DIV/0!</v>
      </c>
      <c r="I35" s="3" t="e">
        <f>D35/E35</f>
        <v>#DIV/0!</v>
      </c>
    </row>
    <row r="36" spans="4:13" x14ac:dyDescent="0.25">
      <c r="D36" s="3"/>
      <c r="E36" s="6"/>
      <c r="F36" s="7"/>
      <c r="G36" s="6" t="e">
        <f t="shared" si="0"/>
        <v>#DIV/0!</v>
      </c>
      <c r="H36" s="6" t="e">
        <f t="shared" si="1"/>
        <v>#DIV/0!</v>
      </c>
      <c r="I36" s="3" t="e">
        <f>D36/E36</f>
        <v>#DIV/0!</v>
      </c>
    </row>
    <row r="37" spans="4:13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3" x14ac:dyDescent="0.25">
      <c r="E38" t="s">
        <v>21</v>
      </c>
    </row>
    <row r="39" spans="4:13" x14ac:dyDescent="0.25">
      <c r="E39" s="3">
        <v>458</v>
      </c>
      <c r="F39" s="2">
        <v>6000000</v>
      </c>
      <c r="G39" s="3">
        <f>F39/E39</f>
        <v>13100.436681222707</v>
      </c>
      <c r="H39">
        <v>287000</v>
      </c>
      <c r="I39">
        <v>30000</v>
      </c>
      <c r="J39" s="3">
        <f t="shared" ref="J39:J44" si="2">I39+H39+F39</f>
        <v>6317000</v>
      </c>
      <c r="K39" s="3">
        <f>J39/E39</f>
        <v>13792.576419213974</v>
      </c>
      <c r="L39" s="7"/>
      <c r="M39" s="3"/>
    </row>
    <row r="40" spans="4:13" x14ac:dyDescent="0.25">
      <c r="E40" s="3">
        <f>45.53*10.764</f>
        <v>490.08491999999995</v>
      </c>
      <c r="F40" s="2">
        <v>7000000</v>
      </c>
      <c r="G40" s="3">
        <f>F40/E40</f>
        <v>14283.23891296227</v>
      </c>
      <c r="H40">
        <v>420000</v>
      </c>
      <c r="I40">
        <v>30000</v>
      </c>
      <c r="J40" s="3">
        <f t="shared" si="2"/>
        <v>7450000</v>
      </c>
      <c r="K40" s="3">
        <f t="shared" ref="K40:K44" si="3">J40/E40</f>
        <v>15201.447128795558</v>
      </c>
      <c r="L40" s="7">
        <f>E40/1.2</f>
        <v>408.40409999999997</v>
      </c>
      <c r="M40" s="7">
        <f>J40/L40</f>
        <v>18241.736554554671</v>
      </c>
    </row>
    <row r="41" spans="4:13" x14ac:dyDescent="0.25">
      <c r="D41" s="3"/>
      <c r="E41" s="3"/>
      <c r="F41" s="3">
        <v>2808000</v>
      </c>
      <c r="G41" s="3" t="e">
        <f t="shared" ref="G41:G44" si="4">F41/E41</f>
        <v>#DIV/0!</v>
      </c>
      <c r="H41" s="3">
        <v>196600</v>
      </c>
      <c r="I41" s="3">
        <v>30000</v>
      </c>
      <c r="J41" s="3">
        <f t="shared" si="2"/>
        <v>3034600</v>
      </c>
      <c r="K41" s="3" t="e">
        <f t="shared" si="3"/>
        <v>#DIV/0!</v>
      </c>
      <c r="L41" s="3"/>
      <c r="M41" s="3"/>
    </row>
    <row r="42" spans="4:13" x14ac:dyDescent="0.25">
      <c r="D42" s="3"/>
      <c r="E42" s="3"/>
      <c r="F42" s="3"/>
      <c r="G42" s="3" t="e">
        <f t="shared" si="4"/>
        <v>#DIV/0!</v>
      </c>
      <c r="H42" s="3">
        <v>726000</v>
      </c>
      <c r="I42" s="3">
        <v>30000</v>
      </c>
      <c r="J42" s="3">
        <f t="shared" si="2"/>
        <v>756000</v>
      </c>
      <c r="K42" s="3" t="e">
        <f t="shared" si="3"/>
        <v>#DIV/0!</v>
      </c>
      <c r="L42" s="3"/>
      <c r="M42" s="3"/>
    </row>
    <row r="43" spans="4:13" x14ac:dyDescent="0.25">
      <c r="G43" s="3" t="e">
        <f t="shared" si="4"/>
        <v>#DIV/0!</v>
      </c>
      <c r="H43">
        <v>1200000</v>
      </c>
      <c r="I43" s="3">
        <v>30000</v>
      </c>
      <c r="J43" s="3">
        <f t="shared" si="2"/>
        <v>1230000</v>
      </c>
      <c r="K43" s="3" t="e">
        <f t="shared" si="3"/>
        <v>#DIV/0!</v>
      </c>
    </row>
    <row r="44" spans="4:13" x14ac:dyDescent="0.25">
      <c r="G44" s="20" t="e">
        <f t="shared" si="4"/>
        <v>#DIV/0!</v>
      </c>
      <c r="H44">
        <v>900000</v>
      </c>
      <c r="I44" s="3">
        <v>30000</v>
      </c>
      <c r="J44" s="3">
        <f t="shared" si="2"/>
        <v>930000</v>
      </c>
      <c r="K44" s="3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2024-03-22T06:50:15Z</dcterms:modified>
</cp:coreProperties>
</file>