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ECCB7B8-7F46-4DC9-9163-439317165CB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1" l="1"/>
  <c r="F17" i="1"/>
  <c r="E18" i="1"/>
  <c r="E16" i="1"/>
  <c r="B15" i="1" l="1"/>
  <c r="B17" i="1" s="1"/>
  <c r="A37" i="1"/>
  <c r="A36" i="1"/>
  <c r="A35" i="1"/>
  <c r="A34" i="1"/>
  <c r="A33" i="1"/>
  <c r="F7" i="1"/>
  <c r="F6" i="1"/>
  <c r="E6" i="1"/>
  <c r="J26" i="1"/>
  <c r="J25" i="1"/>
  <c r="B18" i="1"/>
  <c r="H34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I29" i="1" l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<sst xmlns="http://schemas.openxmlformats.org/spreadsheetml/2006/main" count="29" uniqueCount="27">
  <si>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</si>
  <si>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</si>
  <si>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</si>
  <si>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</si>
  <si>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</si>
  <si>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</si>
  <si>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</si>
  <si>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</si>
  <si>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</si>
  <si>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</si>
  <si>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</si>
  <si>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</si>
  <si>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</si>
  <si>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</si>
  <si>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</si>
  <si>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</si>
  <si>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</si>
  <si>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</si>
  <si>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</si>
  <si>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</si>
  <si>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</si>
  <si>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</si>
  <si>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</si>
  <si>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</si>
  <si>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</si>
  <si>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Terrace Area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</si>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</sst>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0" fontId="15" fillId="4" borderId="1" xfId="0" applyFont="1" applyFill="1" applyBorder="1"/>
    <xf numFmtId="43" fontId="15" fillId="4" borderId="1" xfId="0" applyNumberFormat="1" applyFont="1" applyFill="1" applyBorder="1"/>
    <xf numFmtId="0" fontId="16" fillId="4" borderId="1" xfId="0" applyFont="1" applyFill="1" applyBorder="1" applyAlignment="1">
      <alignment vertical="top"/>
    </xf>
    <xf numFmtId="43" fontId="16" fillId="4" borderId="1" xfId="1" applyFont="1" applyFill="1" applyBorder="1" applyAlignment="1">
      <alignment vertical="top"/>
    </xf>
    <xf numFmtId="43" fontId="16" fillId="4" borderId="1" xfId="0" applyNumberFormat="1" applyFont="1" applyFill="1" applyBorder="1" applyAlignment="1">
      <alignment vertical="top"/>
    </xf>
    <xf numFmtId="0" fontId="2" fillId="4" borderId="0" xfId="0" applyFont="1" applyFill="1"/>
    <xf numFmtId="0" fontId="7" fillId="0" borderId="0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1D9DF-DD05-447E-9EEA-AC7F544F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4BFF2-AFCF-45ED-A058-0E6265860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45</xdr:row>
      <xdr:rowOff>67881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FDEF54-DEBB-441D-8744-9777C59F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258487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3471C-20BE-4DEB-BC5F-5FA01233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2487" cy="6173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28" sqref="E2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12500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10000</v>
      </c>
      <c r="C5" s="17"/>
      <c r="D5" s="10"/>
      <c r="E5" s="53" t="s">
        <v>22</v>
      </c>
      <c r="F5" s="53" t="s">
        <v>23</v>
      </c>
      <c r="G5" s="14"/>
      <c r="H5" s="8"/>
      <c r="I5" s="8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54">
        <f>33.27*10.764</f>
        <v>358.11828000000003</v>
      </c>
      <c r="F6" s="54">
        <f>E6*1.1</f>
        <v>393.93010800000008</v>
      </c>
      <c r="G6" s="14"/>
      <c r="H6" s="10"/>
      <c r="I6" s="8"/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0"/>
      <c r="E7" s="55"/>
      <c r="F7" s="56">
        <f>F6/10.764</f>
        <v>36.597000000000008</v>
      </c>
      <c r="G7" s="5"/>
      <c r="H7" s="8"/>
      <c r="I7" s="8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0"/>
      <c r="E8" s="57"/>
      <c r="F8" s="57"/>
      <c r="G8" s="5"/>
      <c r="H8" s="10"/>
      <c r="I8" s="10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0"/>
      <c r="E9" s="57"/>
      <c r="F9" s="57"/>
      <c r="G9" s="13"/>
      <c r="H9" s="8"/>
      <c r="I9" s="8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0"/>
      <c r="E10" s="57"/>
      <c r="F10" s="57"/>
      <c r="G10" s="13"/>
      <c r="H10" s="31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6"/>
      <c r="D11" s="41"/>
      <c r="E11" s="57"/>
      <c r="F11" s="57"/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2"/>
      <c r="E12" s="57"/>
      <c r="F12" s="57"/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2"/>
      <c r="E13" s="57"/>
      <c r="F13" s="57"/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10000</v>
      </c>
      <c r="C14" s="17"/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12500</v>
      </c>
      <c r="C15" s="17"/>
      <c r="D15" s="10"/>
      <c r="E15" s="6" t="s">
        <v>24</v>
      </c>
      <c r="F15" t="s">
        <v>25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358</v>
      </c>
      <c r="C16" s="37"/>
      <c r="D16" s="8"/>
      <c r="E16" s="5">
        <f>115+8+26+56+4+87+10+25</f>
        <v>331</v>
      </c>
      <c r="F16" s="5">
        <v>299</v>
      </c>
      <c r="G16" s="5"/>
      <c r="H16" s="6"/>
      <c r="M16" s="32"/>
    </row>
    <row r="17" spans="1:14" ht="16.5" x14ac:dyDescent="0.3">
      <c r="A17" s="16" t="s">
        <v>11</v>
      </c>
      <c r="B17" s="23">
        <f>B15*B16</f>
        <v>4475000</v>
      </c>
      <c r="C17" s="23"/>
      <c r="D17" s="10"/>
      <c r="E17" s="5">
        <v>10000</v>
      </c>
      <c r="F17" s="35">
        <f>E17*40%</f>
        <v>4000</v>
      </c>
      <c r="G17" s="5"/>
      <c r="H17" s="6"/>
      <c r="M17" s="5"/>
      <c r="N17" s="6"/>
    </row>
    <row r="18" spans="1:14" ht="16.5" x14ac:dyDescent="0.3">
      <c r="A18" s="16" t="s">
        <v>12</v>
      </c>
      <c r="B18" s="24">
        <f>1079*B4</f>
        <v>2697500</v>
      </c>
      <c r="C18" s="17"/>
      <c r="D18" s="10"/>
      <c r="E18" s="6">
        <f>E17*E16</f>
        <v>3310000</v>
      </c>
      <c r="F18" s="5">
        <f>F17*F16</f>
        <v>1196000</v>
      </c>
      <c r="H18" s="58"/>
    </row>
    <row r="19" spans="1:14" ht="16.5" x14ac:dyDescent="0.3">
      <c r="A19" s="19" t="s">
        <v>16</v>
      </c>
      <c r="B19" s="24">
        <f>B17*0.03/12</f>
        <v>11187.5</v>
      </c>
      <c r="C19" s="38"/>
      <c r="D19" s="10"/>
      <c r="E19" s="6"/>
      <c r="F19" s="5"/>
    </row>
    <row r="20" spans="1:14" x14ac:dyDescent="0.25">
      <c r="B20" s="12"/>
    </row>
    <row r="21" spans="1:14" x14ac:dyDescent="0.25">
      <c r="B21" s="12"/>
      <c r="E21" s="6" t="s">
        <v>26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295</v>
      </c>
      <c r="C25" s="8"/>
      <c r="D25" s="8"/>
      <c r="E25" s="8">
        <v>1792000</v>
      </c>
      <c r="F25" s="10">
        <f t="shared" ref="F25:F31" si="0">E25/B25</f>
        <v>6074.5762711864409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 t="e">
        <f>E25/D25</f>
        <v>#DIV/0!</v>
      </c>
    </row>
    <row r="26" spans="1:14" ht="17.25" x14ac:dyDescent="0.3">
      <c r="B26" s="9">
        <v>338</v>
      </c>
      <c r="C26" s="8"/>
      <c r="D26" s="8"/>
      <c r="E26" s="8">
        <v>2054000</v>
      </c>
      <c r="F26" s="10">
        <f t="shared" si="0"/>
        <v>6076.9230769230771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 t="e">
        <f>E26/D26</f>
        <v>#DIV/0!</v>
      </c>
    </row>
    <row r="27" spans="1:14" x14ac:dyDescent="0.25">
      <c r="B27" s="9">
        <v>482</v>
      </c>
      <c r="C27" s="8"/>
      <c r="D27" s="8"/>
      <c r="E27" s="10">
        <v>5119000</v>
      </c>
      <c r="F27" s="10">
        <f t="shared" si="0"/>
        <v>10620.331950207468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459</v>
      </c>
      <c r="C28" s="8"/>
      <c r="D28" s="8"/>
      <c r="E28" s="10">
        <v>4211000</v>
      </c>
      <c r="F28" s="10">
        <f t="shared" si="0"/>
        <v>9174.2919389978215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324</v>
      </c>
      <c r="C29" s="25"/>
      <c r="E29" s="26">
        <v>4500000</v>
      </c>
      <c r="F29" s="26">
        <f t="shared" si="0"/>
        <v>13888.888888888889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B30" s="7">
        <v>303</v>
      </c>
      <c r="E30" s="26">
        <v>4200000</v>
      </c>
      <c r="F30" s="26">
        <f t="shared" si="0"/>
        <v>13861.386138613861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B31" s="7">
        <v>350</v>
      </c>
      <c r="E31" s="25">
        <v>3500000</v>
      </c>
      <c r="F31" s="26">
        <f t="shared" si="0"/>
        <v>10000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f>60.3*10.764</f>
        <v>649.06919999999991</v>
      </c>
      <c r="B33" s="59">
        <v>5238000</v>
      </c>
      <c r="C33">
        <f t="shared" ref="C33:C39" si="2">B33/A33</f>
        <v>8070.0178039568054</v>
      </c>
      <c r="D33">
        <v>366660</v>
      </c>
      <c r="E33">
        <v>30000</v>
      </c>
      <c r="F33">
        <f>E33+D33+B33</f>
        <v>5634660</v>
      </c>
      <c r="G33">
        <f>F33/A33</f>
        <v>8681.1390834752292</v>
      </c>
      <c r="H33" s="6"/>
    </row>
    <row r="34" spans="1:8" x14ac:dyDescent="0.25">
      <c r="A34">
        <f>42.6*10.764</f>
        <v>458.54640000000001</v>
      </c>
      <c r="B34"/>
      <c r="C34" s="51">
        <f t="shared" si="2"/>
        <v>0</v>
      </c>
      <c r="E34">
        <v>30000</v>
      </c>
      <c r="F34">
        <f>E34+D34+B34</f>
        <v>30000</v>
      </c>
      <c r="G34">
        <f>F34/A34</f>
        <v>65.424131560077669</v>
      </c>
      <c r="H34" s="6">
        <f>A34/1.1</f>
        <v>416.86036363636362</v>
      </c>
    </row>
    <row r="35" spans="1:8" x14ac:dyDescent="0.25">
      <c r="A35">
        <f>38.39*10.764</f>
        <v>413.22996000000001</v>
      </c>
      <c r="B35" s="51">
        <v>3600000</v>
      </c>
      <c r="C35" s="51">
        <f t="shared" si="2"/>
        <v>8711.856226494323</v>
      </c>
      <c r="E35">
        <v>30000</v>
      </c>
      <c r="F35">
        <f>E35+D35+B35</f>
        <v>3630000</v>
      </c>
      <c r="G35">
        <f>F35/A35</f>
        <v>8784.4550283817753</v>
      </c>
    </row>
    <row r="36" spans="1:8" ht="15.75" x14ac:dyDescent="0.25">
      <c r="A36" s="52">
        <f>33*10.764</f>
        <v>355.21199999999999</v>
      </c>
      <c r="B36" s="51">
        <v>3838000</v>
      </c>
      <c r="C36" s="51">
        <f t="shared" si="2"/>
        <v>10804.81515264124</v>
      </c>
      <c r="D36" s="48">
        <v>268700</v>
      </c>
      <c r="E36" s="48">
        <v>30000</v>
      </c>
      <c r="F36" s="48">
        <f>E36+D36+B36</f>
        <v>4136700</v>
      </c>
      <c r="G36" s="48">
        <f>F36/A36</f>
        <v>11645.721428330124</v>
      </c>
    </row>
    <row r="37" spans="1:8" ht="15.75" x14ac:dyDescent="0.25">
      <c r="A37" s="52">
        <f>46.25*10.764</f>
        <v>497.83499999999998</v>
      </c>
      <c r="B37" s="51">
        <v>4239000</v>
      </c>
      <c r="C37" s="51">
        <f t="shared" si="2"/>
        <v>8514.8693844346017</v>
      </c>
    </row>
    <row r="38" spans="1:8" ht="15.75" x14ac:dyDescent="0.25">
      <c r="A38" s="50"/>
      <c r="B38" s="48"/>
      <c r="C38" s="48" t="e">
        <f t="shared" si="2"/>
        <v>#DIV/0!</v>
      </c>
      <c r="D38" s="48"/>
      <c r="E38" s="48">
        <v>30000</v>
      </c>
      <c r="F38" s="48">
        <f>E38+D38+B38</f>
        <v>30000</v>
      </c>
      <c r="G38" s="48" t="e">
        <f>F38/A38</f>
        <v>#DIV/0!</v>
      </c>
    </row>
    <row r="39" spans="1:8" ht="15.75" x14ac:dyDescent="0.25">
      <c r="A39" s="46"/>
      <c r="B39" s="47"/>
      <c r="C39" s="48" t="e">
        <f t="shared" si="2"/>
        <v>#DIV/0!</v>
      </c>
      <c r="D39" s="48"/>
      <c r="E39" s="48">
        <v>30000</v>
      </c>
      <c r="F39" s="48">
        <f>E39+D39+B39</f>
        <v>30000</v>
      </c>
      <c r="G39" s="48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2024-03-20T10:55:27Z</dcterms:modified>
</cp:coreProperties>
</file>