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Vijay Kale NPA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3" l="1"/>
  <c r="C20" i="23"/>
  <c r="C17" i="25" l="1"/>
  <c r="D28" i="23"/>
  <c r="S3" i="4" l="1"/>
  <c r="S2" i="4"/>
  <c r="C18" i="25"/>
  <c r="R24" i="4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D23" i="23" l="1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5" i="23" l="1"/>
  <c r="J19" i="4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<sst xmlns="http://schemas.openxmlformats.org/spreadsheetml/2006/main" count="130" uniqueCount="100">
  <si>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</si>
  <si>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</si>
  <si>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</si>
  <si>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</si>
  <si>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</si>
  <si>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</si>
  <si>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</si>
  <si>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</si>
  <si>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</si>
  <si>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</si>
  <si>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</si>
  <si>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</si>
  <si>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</si>
  <si>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</si>
  <si>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</si>
  <si>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</si>
  <si>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</si>
  <si>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</si>
  <si>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</si>
  <si>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</si>
  <si>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</si>
  <si>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</si>
  <si>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</si>
  <si>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</si>
  <si>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</si>
  <si>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</si>
  <si>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</si>
  <si>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</si>
  <si>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</si>
  <si>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</si>
  <si>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</si>
  <si>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</si>
  <si>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</si>
  <si>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</si>
  <si>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</si>
  <si>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</si>
  <si>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</si>
  <si>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</si>
  <si>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</si>
  <si>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</si>
  <si>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</si>
  <si>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</si>
  <si>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</si>
  <si>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</si>
  <si>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</si>
  <si>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</si>
  <si>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</si>
  <si>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</si>
  <si>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</si>
  <si>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</si>
  <si>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</si>
  <si>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</si>
  <si>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</si>
  <si>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</si>
  <si>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</si>
  <si>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</si>
  <si>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</si>
  <si>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</si>
  <si>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</si>
  <si>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</si>
  <si>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</si>
  <si>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</si>
  <si>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</si>
  <si>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</si>
  <si>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</si>
  <si>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</si>
  <si>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</si>
  <si>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</si>
  <si>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</si>
  <si>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</si>
  <si>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</si>
  <si>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</si>
  <si>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</si>
  <si>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</si>
  <si>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</si>
  <si>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</si>
  <si>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</si>
  <si>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</si>
  <si>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</si>
  <si>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</si>
  <si>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</si>
  <si>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</si>
  <si>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</si>
  <si>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</si>
  <si>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</si>
  <si>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</si>
  <si>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</si>
  <si>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</si>
  <si>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</si>
  <si>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</si>
  <si>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</si>
  <si>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</si>
  <si>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</si>
  <si>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</si>
  <si>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</si>
  <si>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</si>
  <si>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</si>
  <si>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Ground + First Floor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</si>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</sst>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6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392766</xdr:colOff>
      <xdr:row>2</xdr:row>
      <xdr:rowOff>113739</xdr:rowOff>
    </xdr:from>
    <xdr:to>
      <xdr:col>16</xdr:col>
      <xdr:colOff>254934</xdr:colOff>
      <xdr:row>21</xdr:row>
      <xdr:rowOff>142314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9966" y="494739"/>
          <a:ext cx="5348568" cy="3648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</xdr:row>
      <xdr:rowOff>133350</xdr:rowOff>
    </xdr:from>
    <xdr:to>
      <xdr:col>9</xdr:col>
      <xdr:colOff>200025</xdr:colOff>
      <xdr:row>24</xdr:row>
      <xdr:rowOff>142875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04850"/>
          <a:ext cx="5381625" cy="4010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31535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29500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29500</v>
      </c>
      <c r="D5" s="57" t="s">
        <v>61</v>
      </c>
      <c r="E5" s="58">
        <f>ROUND(C5/10.764,0)</f>
        <v>2741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7500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22000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0.11</v>
      </c>
      <c r="D8" s="102">
        <f>1-C8</f>
        <v>0.89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19580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27080</v>
      </c>
      <c r="D10" s="57" t="s">
        <v>61</v>
      </c>
      <c r="E10" s="58">
        <f>ROUND(C10/10.764,0)</f>
        <v>2516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11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49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911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124">
        <f>C16*E10</f>
        <v>2292076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1822000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Normal="100" workbookViewId="0">
      <selection activeCell="F13" sqref="F13"/>
    </sheetView>
  </sheetViews>
  <sheetFormatPr defaultRowHeight="15"/>
  <cols>
    <col min="1" max="1" width="21.7109375" bestFit="1" customWidth="1"/>
    <col min="2" max="2" width="17" customWidth="1"/>
    <col min="3" max="3" width="19.140625" style="16" customWidth="1"/>
    <col min="4" max="4" width="15.5703125" style="16" bestFit="1" customWidth="1"/>
    <col min="5" max="5" width="27.140625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 t="s">
        <v>97</v>
      </c>
      <c r="D2" s="17"/>
      <c r="F2" s="78"/>
      <c r="G2" s="78"/>
    </row>
    <row r="3" spans="1:8">
      <c r="A3" s="15" t="s">
        <v>13</v>
      </c>
      <c r="B3" s="19"/>
      <c r="C3" s="20">
        <v>4500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11</v>
      </c>
      <c r="D7" s="25"/>
      <c r="F7" s="78"/>
      <c r="G7" s="78"/>
    </row>
    <row r="8" spans="1:8">
      <c r="A8" s="15" t="s">
        <v>18</v>
      </c>
      <c r="B8" s="24"/>
      <c r="C8" s="25">
        <f>C9-C7</f>
        <v>49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16.5</v>
      </c>
      <c r="D10" s="25"/>
      <c r="F10" s="118"/>
      <c r="G10" s="78"/>
    </row>
    <row r="11" spans="1:8">
      <c r="A11" s="15"/>
      <c r="B11" s="26"/>
      <c r="C11" s="27">
        <f>C10%</f>
        <v>0.16500000000000001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330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1670</v>
      </c>
      <c r="D13" s="23"/>
      <c r="F13" s="78"/>
      <c r="G13" s="78"/>
    </row>
    <row r="14" spans="1:8">
      <c r="A14" s="15" t="s">
        <v>15</v>
      </c>
      <c r="B14" s="19"/>
      <c r="C14" s="20">
        <f>C5</f>
        <v>2500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4170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99</v>
      </c>
      <c r="B18" s="7"/>
      <c r="C18" s="76">
        <v>911</v>
      </c>
      <c r="D18" s="76"/>
      <c r="E18" s="77"/>
      <c r="F18" s="78"/>
      <c r="G18" s="78"/>
    </row>
    <row r="19" spans="1:8">
      <c r="A19" s="15"/>
      <c r="B19" s="6"/>
      <c r="C19" s="30">
        <f>C18*C16</f>
        <v>3798870</v>
      </c>
      <c r="D19" s="78" t="s">
        <v>68</v>
      </c>
      <c r="E19" s="30"/>
      <c r="F19" s="78"/>
      <c r="G19" s="118"/>
    </row>
    <row r="20" spans="1:8">
      <c r="A20" s="15"/>
      <c r="B20" s="61"/>
      <c r="C20" s="31">
        <f>C19*85%</f>
        <v>3229039.5</v>
      </c>
      <c r="D20" s="78" t="s">
        <v>24</v>
      </c>
      <c r="E20" s="31"/>
      <c r="F20" s="78"/>
      <c r="G20" s="118"/>
    </row>
    <row r="21" spans="1:8">
      <c r="A21" s="15"/>
      <c r="C21" s="31">
        <f>C19*70%</f>
        <v>2659209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1822000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7914.3125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84.68</v>
      </c>
      <c r="D28" s="120">
        <f>C28*10.764</f>
        <v>911.49552000000006</v>
      </c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H1" zoomScaleNormal="100" workbookViewId="0">
      <selection activeCell="S10" sqref="S1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4950000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>
        <v>1500</v>
      </c>
      <c r="Q2" s="75"/>
      <c r="R2" s="2">
        <v>4950000</v>
      </c>
      <c r="S2" s="2">
        <f>R2/P2</f>
        <v>3300</v>
      </c>
      <c r="T2" s="2"/>
      <c r="AA2" s="68"/>
    </row>
    <row r="3" spans="1:35">
      <c r="A3" s="4">
        <f t="shared" si="0"/>
        <v>0</v>
      </c>
      <c r="B3" s="4">
        <f t="shared" si="1"/>
        <v>850</v>
      </c>
      <c r="C3" s="4">
        <f t="shared" si="2"/>
        <v>1020</v>
      </c>
      <c r="D3" s="4">
        <f t="shared" si="3"/>
        <v>1224</v>
      </c>
      <c r="E3" s="5">
        <f t="shared" si="4"/>
        <v>4940000</v>
      </c>
      <c r="F3" s="66">
        <f t="shared" si="5"/>
        <v>5812</v>
      </c>
      <c r="G3" s="66">
        <f t="shared" si="6"/>
        <v>4843</v>
      </c>
      <c r="H3" s="66">
        <f t="shared" si="7"/>
        <v>4036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>
        <v>850</v>
      </c>
      <c r="R3" s="2">
        <v>4940000</v>
      </c>
      <c r="S3" s="2">
        <f>R3/Q3</f>
        <v>5811.7647058823532</v>
      </c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/>
      <c r="P10" s="75"/>
      <c r="Q10" s="75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0">N16</f>
        <v>0</v>
      </c>
      <c r="B16" s="4">
        <f t="shared" ref="B16:B19" si="11">Q16</f>
        <v>0</v>
      </c>
      <c r="C16" s="4">
        <f t="shared" ref="C16:C19" si="12">B16*1.2</f>
        <v>0</v>
      </c>
      <c r="D16" s="4">
        <f t="shared" ref="D16:D19" si="13">C16*1.2</f>
        <v>0</v>
      </c>
      <c r="E16" s="5">
        <f t="shared" ref="E16:E19" si="14">R16</f>
        <v>0</v>
      </c>
      <c r="F16" s="4" t="e">
        <f t="shared" ref="F16:F19" si="15">ROUND((E16/B16),0)</f>
        <v>#DIV/0!</v>
      </c>
      <c r="G16" s="4" t="e">
        <f t="shared" ref="G16:G19" si="16">ROUND((E16/C16),0)</f>
        <v>#DIV/0!</v>
      </c>
      <c r="H16" s="4" t="e">
        <f t="shared" ref="H16:H19" si="17">ROUND((E16/D16),0)</f>
        <v>#DIV/0!</v>
      </c>
      <c r="I16" s="4">
        <f t="shared" ref="I16:J19" si="18">T16</f>
        <v>0</v>
      </c>
      <c r="J16" s="4">
        <f t="shared" si="18"/>
        <v>0</v>
      </c>
      <c r="R16" s="2"/>
      <c r="S16" s="2"/>
    </row>
    <row r="17" spans="1:19">
      <c r="A17" s="4">
        <f t="shared" si="10"/>
        <v>0</v>
      </c>
      <c r="B17" s="4">
        <f t="shared" si="11"/>
        <v>0</v>
      </c>
      <c r="C17" s="4">
        <f t="shared" si="12"/>
        <v>0</v>
      </c>
      <c r="D17" s="4">
        <f t="shared" si="13"/>
        <v>0</v>
      </c>
      <c r="E17" s="5">
        <f t="shared" si="14"/>
        <v>0</v>
      </c>
      <c r="F17" s="4" t="e">
        <f t="shared" si="15"/>
        <v>#DIV/0!</v>
      </c>
      <c r="G17" s="4" t="e">
        <f t="shared" si="16"/>
        <v>#DIV/0!</v>
      </c>
      <c r="H17" s="4" t="e">
        <f t="shared" si="17"/>
        <v>#DIV/0!</v>
      </c>
      <c r="I17" s="4">
        <f t="shared" si="18"/>
        <v>0</v>
      </c>
      <c r="J17" s="4">
        <f t="shared" si="18"/>
        <v>0</v>
      </c>
      <c r="R17" s="2"/>
      <c r="S17" s="2"/>
    </row>
    <row r="18" spans="1:19">
      <c r="A18" s="4">
        <f t="shared" si="10"/>
        <v>0</v>
      </c>
      <c r="B18" s="4">
        <f t="shared" si="11"/>
        <v>0</v>
      </c>
      <c r="C18" s="4">
        <f t="shared" si="12"/>
        <v>0</v>
      </c>
      <c r="D18" s="4">
        <f t="shared" si="13"/>
        <v>0</v>
      </c>
      <c r="E18" s="5">
        <f t="shared" si="14"/>
        <v>0</v>
      </c>
      <c r="F18" s="4" t="e">
        <f t="shared" si="15"/>
        <v>#DIV/0!</v>
      </c>
      <c r="G18" s="4" t="e">
        <f t="shared" si="16"/>
        <v>#DIV/0!</v>
      </c>
      <c r="H18" s="4" t="e">
        <f t="shared" si="17"/>
        <v>#DIV/0!</v>
      </c>
      <c r="I18" s="4">
        <f t="shared" si="18"/>
        <v>0</v>
      </c>
      <c r="J18" s="4">
        <f t="shared" si="18"/>
        <v>0</v>
      </c>
      <c r="R18" s="2"/>
      <c r="S18" s="2"/>
    </row>
    <row r="19" spans="1:19">
      <c r="A19" s="4">
        <f t="shared" si="10"/>
        <v>0</v>
      </c>
      <c r="B19" s="4">
        <f t="shared" si="11"/>
        <v>0</v>
      </c>
      <c r="C19" s="4">
        <f t="shared" si="12"/>
        <v>0</v>
      </c>
      <c r="D19" s="4">
        <f t="shared" si="13"/>
        <v>0</v>
      </c>
      <c r="E19" s="5">
        <f t="shared" si="14"/>
        <v>0</v>
      </c>
      <c r="F19" s="4" t="e">
        <f t="shared" si="15"/>
        <v>#DIV/0!</v>
      </c>
      <c r="G19" s="4" t="e">
        <f t="shared" si="16"/>
        <v>#DIV/0!</v>
      </c>
      <c r="H19" s="4" t="e">
        <f t="shared" si="17"/>
        <v>#DIV/0!</v>
      </c>
      <c r="I19" s="4">
        <f t="shared" si="18"/>
        <v>0</v>
      </c>
      <c r="J19" s="4">
        <f t="shared" si="18"/>
        <v>0</v>
      </c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  <c r="R23" s="10">
        <v>8500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  <c r="R24" s="10">
        <f>R23/1.35</f>
        <v>6296.2962962962956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G3" zoomScaleNormal="100" workbookViewId="0">
      <selection activeCell="T14" sqref="T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L17" sqref="L1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2024-03-19T10:28:52Z</dcterms:modified>
</cp:coreProperties>
</file>