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POOJA GUPTA - SBI\"/>
    </mc:Choice>
  </mc:AlternateContent>
  <xr:revisionPtr revIDLastSave="0" documentId="13_ncr:1_{552F82D1-61AC-4994-9358-3768B6BDA59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8" sheetId="30" r:id="rId2"/>
    <sheet name="Sheet17" sheetId="29" r:id="rId3"/>
    <sheet name="Sheet16" sheetId="28" r:id="rId4"/>
    <sheet name="Sheet15" sheetId="27" r:id="rId5"/>
    <sheet name="Sheet14" sheetId="26" r:id="rId6"/>
    <sheet name="Sheet13" sheetId="25" r:id="rId7"/>
    <sheet name="Sheet1" sheetId="13" r:id="rId8"/>
    <sheet name="Sheet2" sheetId="14" r:id="rId9"/>
    <sheet name="Sheet3" sheetId="15" r:id="rId10"/>
    <sheet name="Sheet4" sheetId="16" r:id="rId11"/>
    <sheet name="Sheet5" sheetId="17" r:id="rId12"/>
    <sheet name="Sheet6" sheetId="18" r:id="rId13"/>
    <sheet name="Sheet7" sheetId="19" r:id="rId14"/>
    <sheet name="Sheet8" sheetId="20" r:id="rId15"/>
    <sheet name="Sheet9" sheetId="21" r:id="rId16"/>
    <sheet name="Sheet10" sheetId="22" r:id="rId17"/>
    <sheet name="Sheet11" sheetId="23" r:id="rId18"/>
    <sheet name="Sheet12" sheetId="24" r:id="rId19"/>
  </sheets>
  <calcPr calcId="191029"/>
</workbook>
</file>

<file path=xl/calcChain.xml><?xml version="1.0" encoding="utf-8"?>
<calcChain xmlns="http://schemas.openxmlformats.org/spreadsheetml/2006/main">
  <c r="G44" i="4" l="1"/>
  <c r="F44" i="4"/>
  <c r="F39" i="4"/>
  <c r="F40" i="4"/>
  <c r="F41" i="4"/>
  <c r="F42" i="4"/>
  <c r="F43" i="4"/>
  <c r="F38" i="4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Q12" i="4"/>
  <c r="B12" i="4" s="1"/>
  <c r="C12" i="4" s="1"/>
  <c r="J12" i="4"/>
  <c r="I12" i="4"/>
  <c r="E12" i="4"/>
  <c r="A12" i="4"/>
  <c r="P11" i="4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<sst xmlns="http://schemas.openxmlformats.org/spreadsheetml/2006/main" count="50" uniqueCount="44">
  <si>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</si>
  <si>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</si>
  <si>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</si>
  <si>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</si>
  <si>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</si>
  <si>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</si>
  <si>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</si>
  <si>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</si>
  <si>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</si>
  <si>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</si>
  <si>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</si>
  <si>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</si>
  <si>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</si>
  <si>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</si>
  <si>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</si>
  <si>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</si>
  <si>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</si>
  <si>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</si>
  <si>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</si>
  <si>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</si>
  <si>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</si>
  <si>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</si>
  <si>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</si>
  <si>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</si>
  <si>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</si>
  <si>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</si>
  <si>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</si>
  <si>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</si>
  <si>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</si>
  <si>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</si>
  <si>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</si>
  <si>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</si>
  <si>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</si>
  <si>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</si>
  <si>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</si>
  <si>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</si>
  <si>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</si>
  <si>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</si>
  <si>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</si>
  <si>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</si>
  <si>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Ghatkopar (West) - POOJA GUPTA</t>
  </si>
  <si>
    <t>Measured CA</t>
  </si>
  <si>
    <t>Agree CA</t>
  </si>
  <si>
    <t>As per Part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</si>
</sst>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231099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D8A22A-0139-4C6F-B415-DFABD9791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909499" cy="87737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364383</xdr:colOff>
      <xdr:row>50</xdr:row>
      <xdr:rowOff>106046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5C94AC-F58F-4395-9760-C0CB00C2A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433183" cy="910717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497837</xdr:colOff>
      <xdr:row>54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8BF211-A06A-44C9-AB8C-6655F739B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76237" cy="897380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516889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082247-DEA9-4D8B-A8D5-452E4553B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95289" cy="89356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450205</xdr:colOff>
      <xdr:row>48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E0FFE1-6D3A-42F8-99FB-E8A65DAAE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28605" cy="896427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420611</xdr:colOff>
      <xdr:row>9</xdr:row>
      <xdr:rowOff>28575</xdr:rowOff>
    </xdr:from>
    <xdr:to>
      <xdr:col>28</xdr:col>
      <xdr:colOff>552450</xdr:colOff>
      <xdr:row>49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56B5A8-203B-4CFC-ACC2-05CDA2541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211" y="1743075"/>
          <a:ext cx="16591039" cy="76009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A1CC3B-A48D-4D05-8BED-86D668F2E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152400</xdr:rowOff>
    </xdr:from>
    <xdr:to>
      <xdr:col>29</xdr:col>
      <xdr:colOff>409575</xdr:colOff>
      <xdr:row>47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49AD69-EF64-4692-9D70-E45FB65DE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2900"/>
          <a:ext cx="18087975" cy="86582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360615</xdr:colOff>
      <xdr:row>1</xdr:row>
      <xdr:rowOff>114300</xdr:rowOff>
    </xdr:from>
    <xdr:to>
      <xdr:col>29</xdr:col>
      <xdr:colOff>31109</xdr:colOff>
      <xdr:row>32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5C2FE6-1B28-4155-AAE8-C93D81041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0215" y="304800"/>
          <a:ext cx="16739294" cy="58578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459731</xdr:colOff>
      <xdr:row>36</xdr:row>
      <xdr:rowOff>96194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8ACF11-A070-4F41-BC0C-06D327EF3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38131" cy="67636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459731</xdr:colOff>
      <xdr:row>33</xdr:row>
      <xdr:rowOff>143772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5DC59D-2863-4B06-80B1-F2F57EBB6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38131" cy="64302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32</xdr:row>
      <xdr:rowOff>162798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94D620-DA63-4B62-93D3-F1AFD64F0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6258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593100</xdr:colOff>
      <xdr:row>32</xdr:row>
      <xdr:rowOff>105640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66224D-264F-4AFD-90EF-AED0AD607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71500" cy="62016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602626</xdr:colOff>
      <xdr:row>34</xdr:row>
      <xdr:rowOff>10430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89EB82-0A3A-4031-926D-C45EEE675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1026" cy="64874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574047</xdr:colOff>
      <xdr:row>37</xdr:row>
      <xdr:rowOff>20036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276BB5-97BE-4DF2-866C-9967D79E8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52447" cy="70685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459051</xdr:colOff>
      <xdr:row>50</xdr:row>
      <xdr:rowOff>29845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4B379D-B055-4069-A9C7-5599C8BFE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260651" cy="90976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392281</xdr:colOff>
      <xdr:row>53</xdr:row>
      <xdr:rowOff>125092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96778B-4299-4D51-BDAD-FE31A9697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584281" cy="907859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88204</xdr:colOff>
      <xdr:row>48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9390D8-F0E2-4D43-AB74-038F84106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766604" cy="90404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W18" sqref="W1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419.16666666666669</v>
      </c>
      <c r="C3" s="4">
        <f>B3*1.2</f>
        <v>503</v>
      </c>
      <c r="D3" s="4">
        <f t="shared" ref="D3:D14" si="2">C3*1.2</f>
        <v>603.6</v>
      </c>
      <c r="E3" s="5">
        <f t="shared" ref="E3:E14" si="3">R3</f>
        <v>7000000</v>
      </c>
      <c r="F3" s="9">
        <f t="shared" ref="F3:F14" si="4">ROUND((E3/B3),0)</f>
        <v>16700</v>
      </c>
      <c r="G3" s="9">
        <f t="shared" ref="G3:G14" si="5">ROUND((E3/C3),0)</f>
        <v>13917</v>
      </c>
      <c r="H3" s="9">
        <f t="shared" ref="H3:H14" si="6">ROUND((E3/D3),0)</f>
        <v>11597</v>
      </c>
      <c r="I3" s="4" t="e">
        <f>#REF!</f>
        <v>#REF!</v>
      </c>
      <c r="J3" s="4">
        <f t="shared" ref="J3:J14" si="7">S3</f>
        <v>0</v>
      </c>
      <c r="O3">
        <v>0</v>
      </c>
      <c r="P3">
        <v>503</v>
      </c>
      <c r="Q3">
        <f t="shared" ref="P3:Q14" si="8">P3/1.2</f>
        <v>419.16666666666669</v>
      </c>
      <c r="R3" s="2">
        <v>7000000</v>
      </c>
    </row>
    <row r="4" spans="1:20" x14ac:dyDescent="0.25">
      <c r="A4" s="4">
        <f t="shared" ref="A4:A9" si="9">N4</f>
        <v>0</v>
      </c>
      <c r="B4" s="4">
        <f t="shared" ref="B4:B9" si="10">Q4</f>
        <v>437</v>
      </c>
      <c r="C4" s="4">
        <f t="shared" ref="C4:C9" si="11">B4*1.2</f>
        <v>524.4</v>
      </c>
      <c r="D4" s="4">
        <f t="shared" ref="D4:D9" si="12">C4*1.2</f>
        <v>629.28</v>
      </c>
      <c r="E4" s="5">
        <f t="shared" ref="E4:E9" si="13">R4</f>
        <v>9150000</v>
      </c>
      <c r="F4" s="9">
        <f t="shared" ref="F4:F9" si="14">ROUND((E4/B4),0)</f>
        <v>20938</v>
      </c>
      <c r="G4" s="9">
        <f t="shared" ref="G4:G9" si="15">ROUND((E4/C4),0)</f>
        <v>17449</v>
      </c>
      <c r="H4" s="9">
        <f t="shared" ref="H4:H9" si="16">ROUND((E4/D4),0)</f>
        <v>14540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437</v>
      </c>
      <c r="R4" s="2">
        <v>9150000</v>
      </c>
    </row>
    <row r="5" spans="1:20" x14ac:dyDescent="0.25">
      <c r="A5" s="4">
        <f t="shared" si="9"/>
        <v>0</v>
      </c>
      <c r="B5" s="4">
        <f t="shared" si="10"/>
        <v>414</v>
      </c>
      <c r="C5" s="4">
        <f t="shared" si="11"/>
        <v>496.79999999999995</v>
      </c>
      <c r="D5" s="4">
        <f t="shared" si="12"/>
        <v>596.16</v>
      </c>
      <c r="E5" s="5">
        <f t="shared" si="13"/>
        <v>6800000</v>
      </c>
      <c r="F5" s="9">
        <f t="shared" si="14"/>
        <v>16425</v>
      </c>
      <c r="G5" s="9">
        <f t="shared" si="15"/>
        <v>13688</v>
      </c>
      <c r="H5" s="9">
        <f t="shared" si="16"/>
        <v>11406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414</v>
      </c>
      <c r="R5" s="2">
        <v>6800000</v>
      </c>
    </row>
    <row r="6" spans="1:20" x14ac:dyDescent="0.25">
      <c r="A6" s="4">
        <f t="shared" si="9"/>
        <v>0</v>
      </c>
      <c r="B6" s="4">
        <f t="shared" si="10"/>
        <v>365</v>
      </c>
      <c r="C6" s="4">
        <f t="shared" si="11"/>
        <v>438</v>
      </c>
      <c r="D6" s="4">
        <f t="shared" si="12"/>
        <v>525.6</v>
      </c>
      <c r="E6" s="5">
        <f t="shared" si="13"/>
        <v>7600000</v>
      </c>
      <c r="F6" s="9">
        <f t="shared" si="14"/>
        <v>20822</v>
      </c>
      <c r="G6" s="9">
        <f t="shared" si="15"/>
        <v>17352</v>
      </c>
      <c r="H6" s="9">
        <f t="shared" si="16"/>
        <v>14460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365</v>
      </c>
      <c r="R6" s="2">
        <v>7600000</v>
      </c>
    </row>
    <row r="7" spans="1:20" x14ac:dyDescent="0.25">
      <c r="A7" s="4">
        <f t="shared" si="9"/>
        <v>0</v>
      </c>
      <c r="B7" s="4">
        <f t="shared" si="10"/>
        <v>347</v>
      </c>
      <c r="C7" s="4">
        <f t="shared" si="11"/>
        <v>416.4</v>
      </c>
      <c r="D7" s="4">
        <f t="shared" si="12"/>
        <v>499.67999999999995</v>
      </c>
      <c r="E7" s="5">
        <f t="shared" si="13"/>
        <v>9100000</v>
      </c>
      <c r="F7" s="9">
        <f t="shared" si="14"/>
        <v>26225</v>
      </c>
      <c r="G7" s="9">
        <f t="shared" si="15"/>
        <v>21854</v>
      </c>
      <c r="H7" s="9">
        <f t="shared" si="16"/>
        <v>18212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347</v>
      </c>
      <c r="R7" s="2">
        <v>9100000</v>
      </c>
    </row>
    <row r="8" spans="1:20" x14ac:dyDescent="0.25">
      <c r="A8" s="4">
        <f t="shared" si="9"/>
        <v>0</v>
      </c>
      <c r="B8" s="4">
        <f t="shared" si="10"/>
        <v>582</v>
      </c>
      <c r="C8" s="4">
        <f t="shared" si="11"/>
        <v>698.4</v>
      </c>
      <c r="D8" s="4">
        <f t="shared" si="12"/>
        <v>838.07999999999993</v>
      </c>
      <c r="E8" s="5">
        <f t="shared" si="13"/>
        <v>9500000</v>
      </c>
      <c r="F8" s="9">
        <f t="shared" si="14"/>
        <v>16323</v>
      </c>
      <c r="G8" s="9">
        <f t="shared" si="15"/>
        <v>13603</v>
      </c>
      <c r="H8" s="9">
        <f t="shared" si="16"/>
        <v>11335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582</v>
      </c>
      <c r="R8" s="2">
        <v>9500000</v>
      </c>
    </row>
    <row r="9" spans="1:20" s="43" customFormat="1" x14ac:dyDescent="0.25">
      <c r="A9" s="41">
        <f t="shared" si="9"/>
        <v>0</v>
      </c>
      <c r="B9" s="41">
        <f t="shared" si="10"/>
        <v>520</v>
      </c>
      <c r="C9" s="41">
        <f t="shared" si="11"/>
        <v>624</v>
      </c>
      <c r="D9" s="41">
        <f t="shared" si="12"/>
        <v>748.8</v>
      </c>
      <c r="E9" s="42">
        <f t="shared" si="13"/>
        <v>12100000</v>
      </c>
      <c r="F9" s="41">
        <f t="shared" si="14"/>
        <v>23269</v>
      </c>
      <c r="G9" s="41">
        <f t="shared" si="15"/>
        <v>19391</v>
      </c>
      <c r="H9" s="41">
        <f t="shared" si="16"/>
        <v>16159</v>
      </c>
      <c r="I9" s="41" t="e">
        <f>#REF!</f>
        <v>#REF!</v>
      </c>
      <c r="J9" s="41">
        <f t="shared" si="17"/>
        <v>0</v>
      </c>
      <c r="O9" s="43">
        <v>0</v>
      </c>
      <c r="P9" s="43">
        <f t="shared" si="18"/>
        <v>0</v>
      </c>
      <c r="Q9" s="43">
        <v>520</v>
      </c>
      <c r="R9" s="44">
        <v>12100000</v>
      </c>
    </row>
    <row r="10" spans="1:20" x14ac:dyDescent="0.25">
      <c r="A10" s="4">
        <f t="shared" si="0"/>
        <v>0</v>
      </c>
      <c r="B10" s="4">
        <f t="shared" si="1"/>
        <v>621</v>
      </c>
      <c r="C10" s="4">
        <f t="shared" ref="C10:C14" si="19">B10*1.2</f>
        <v>745.19999999999993</v>
      </c>
      <c r="D10" s="4">
        <f t="shared" si="2"/>
        <v>894.2399999999999</v>
      </c>
      <c r="E10" s="5">
        <f t="shared" si="3"/>
        <v>10800000</v>
      </c>
      <c r="F10" s="9">
        <f t="shared" si="4"/>
        <v>17391</v>
      </c>
      <c r="G10" s="9">
        <f t="shared" si="5"/>
        <v>14493</v>
      </c>
      <c r="H10" s="9">
        <f t="shared" si="6"/>
        <v>12077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621</v>
      </c>
      <c r="R10" s="2">
        <v>10800000</v>
      </c>
    </row>
    <row r="11" spans="1:20" x14ac:dyDescent="0.25">
      <c r="A11" s="4">
        <f t="shared" si="0"/>
        <v>0</v>
      </c>
      <c r="B11" s="4">
        <f t="shared" si="1"/>
        <v>583</v>
      </c>
      <c r="C11" s="4">
        <f t="shared" si="19"/>
        <v>699.6</v>
      </c>
      <c r="D11" s="4">
        <f t="shared" si="2"/>
        <v>839.52</v>
      </c>
      <c r="E11" s="5">
        <f t="shared" si="3"/>
        <v>9618000</v>
      </c>
      <c r="F11" s="9">
        <f t="shared" si="4"/>
        <v>16497</v>
      </c>
      <c r="G11" s="9">
        <f t="shared" si="5"/>
        <v>13748</v>
      </c>
      <c r="H11" s="9">
        <f t="shared" si="6"/>
        <v>11457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583</v>
      </c>
      <c r="R11" s="2">
        <v>9618000</v>
      </c>
    </row>
    <row r="12" spans="1:20" s="43" customFormat="1" x14ac:dyDescent="0.25">
      <c r="A12" s="41">
        <f t="shared" si="0"/>
        <v>0</v>
      </c>
      <c r="B12" s="41">
        <f t="shared" si="1"/>
        <v>310.83333333333337</v>
      </c>
      <c r="C12" s="41">
        <f t="shared" si="19"/>
        <v>373.00000000000006</v>
      </c>
      <c r="D12" s="41">
        <f t="shared" si="2"/>
        <v>447.60000000000008</v>
      </c>
      <c r="E12" s="42">
        <f t="shared" si="3"/>
        <v>6700000</v>
      </c>
      <c r="F12" s="41">
        <f t="shared" si="4"/>
        <v>21555</v>
      </c>
      <c r="G12" s="41">
        <f t="shared" si="5"/>
        <v>17962</v>
      </c>
      <c r="H12" s="41">
        <f t="shared" si="6"/>
        <v>14969</v>
      </c>
      <c r="I12" s="41" t="e">
        <f>#REF!</f>
        <v>#REF!</v>
      </c>
      <c r="J12" s="41">
        <f t="shared" si="7"/>
        <v>0</v>
      </c>
      <c r="O12" s="43">
        <v>0</v>
      </c>
      <c r="P12" s="43">
        <v>373</v>
      </c>
      <c r="Q12" s="43">
        <f t="shared" si="8"/>
        <v>310.83333333333337</v>
      </c>
      <c r="R12" s="44">
        <v>6700000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1">N16</f>
        <v>0</v>
      </c>
      <c r="B16" s="4">
        <f t="shared" ref="B16:B28" si="32">Q16</f>
        <v>430</v>
      </c>
      <c r="C16" s="4">
        <f>B16*1.2</f>
        <v>516</v>
      </c>
      <c r="D16" s="4">
        <f t="shared" ref="D16:D28" si="33">C16*1.2</f>
        <v>619.19999999999993</v>
      </c>
      <c r="E16" s="5">
        <f t="shared" ref="E16:E28" si="34">R16</f>
        <v>8500000</v>
      </c>
      <c r="F16" s="9">
        <f t="shared" ref="F16:F28" si="35">ROUND((E16/B16),0)</f>
        <v>19767</v>
      </c>
      <c r="G16" s="9">
        <f t="shared" ref="G16:G28" si="36">ROUND((E16/C16),0)</f>
        <v>16473</v>
      </c>
      <c r="H16" s="9">
        <f t="shared" ref="H16:H28" si="37">ROUND((E16/D16),0)</f>
        <v>13727</v>
      </c>
      <c r="I16" s="4" t="e">
        <f>#REF!</f>
        <v>#REF!</v>
      </c>
      <c r="J16" s="4">
        <f t="shared" ref="J16:J28" si="38">S16</f>
        <v>0</v>
      </c>
      <c r="O16">
        <v>0</v>
      </c>
      <c r="P16">
        <f t="shared" ref="P16:Q28" si="39">O16/1.2</f>
        <v>0</v>
      </c>
      <c r="Q16">
        <v>430</v>
      </c>
      <c r="R16" s="2">
        <v>8500000</v>
      </c>
    </row>
    <row r="17" spans="1:24" x14ac:dyDescent="0.25">
      <c r="A17" s="4">
        <f t="shared" si="31"/>
        <v>0</v>
      </c>
      <c r="B17" s="4">
        <f t="shared" si="32"/>
        <v>621</v>
      </c>
      <c r="C17" s="4">
        <f t="shared" ref="C17:C28" si="40">B17*1.2</f>
        <v>745.19999999999993</v>
      </c>
      <c r="D17" s="4">
        <f t="shared" si="33"/>
        <v>894.2399999999999</v>
      </c>
      <c r="E17" s="5">
        <f t="shared" si="34"/>
        <v>15000000</v>
      </c>
      <c r="F17" s="9">
        <f t="shared" si="35"/>
        <v>24155</v>
      </c>
      <c r="G17" s="9">
        <f t="shared" si="36"/>
        <v>20129</v>
      </c>
      <c r="H17" s="9">
        <f t="shared" si="37"/>
        <v>16774</v>
      </c>
      <c r="I17" s="4" t="e">
        <f>#REF!</f>
        <v>#REF!</v>
      </c>
      <c r="J17" s="4">
        <f t="shared" si="38"/>
        <v>0</v>
      </c>
      <c r="O17">
        <v>0</v>
      </c>
      <c r="P17">
        <f t="shared" si="39"/>
        <v>0</v>
      </c>
      <c r="Q17">
        <v>621</v>
      </c>
      <c r="R17" s="2">
        <v>15000000</v>
      </c>
    </row>
    <row r="18" spans="1:24" x14ac:dyDescent="0.25">
      <c r="A18" s="4">
        <f t="shared" si="31"/>
        <v>0</v>
      </c>
      <c r="B18" s="4">
        <f t="shared" si="32"/>
        <v>414</v>
      </c>
      <c r="C18" s="4">
        <f t="shared" si="40"/>
        <v>496.79999999999995</v>
      </c>
      <c r="D18" s="4">
        <f t="shared" si="33"/>
        <v>596.16</v>
      </c>
      <c r="E18" s="5">
        <f t="shared" si="34"/>
        <v>9000000</v>
      </c>
      <c r="F18" s="9">
        <f t="shared" si="35"/>
        <v>21739</v>
      </c>
      <c r="G18" s="9">
        <f t="shared" si="36"/>
        <v>18116</v>
      </c>
      <c r="H18" s="9">
        <f t="shared" si="37"/>
        <v>15097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414</v>
      </c>
      <c r="R18" s="2">
        <v>9000000</v>
      </c>
    </row>
    <row r="19" spans="1:24" x14ac:dyDescent="0.25">
      <c r="A19" s="4">
        <f t="shared" si="31"/>
        <v>0</v>
      </c>
      <c r="B19" s="4">
        <f t="shared" si="32"/>
        <v>436</v>
      </c>
      <c r="C19" s="4">
        <f t="shared" si="40"/>
        <v>523.19999999999993</v>
      </c>
      <c r="D19" s="4">
        <f t="shared" si="33"/>
        <v>627.83999999999992</v>
      </c>
      <c r="E19" s="5">
        <f t="shared" si="34"/>
        <v>8100000</v>
      </c>
      <c r="F19" s="9">
        <f t="shared" si="35"/>
        <v>18578</v>
      </c>
      <c r="G19" s="9">
        <f t="shared" si="36"/>
        <v>15482</v>
      </c>
      <c r="H19" s="9">
        <f t="shared" si="37"/>
        <v>12901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v>436</v>
      </c>
      <c r="R19" s="2">
        <v>8100000</v>
      </c>
    </row>
    <row r="20" spans="1:24" x14ac:dyDescent="0.25">
      <c r="A20" s="4">
        <f t="shared" si="31"/>
        <v>0</v>
      </c>
      <c r="B20" s="4">
        <f t="shared" si="32"/>
        <v>341</v>
      </c>
      <c r="C20" s="4">
        <f t="shared" si="40"/>
        <v>409.2</v>
      </c>
      <c r="D20" s="4">
        <f t="shared" si="33"/>
        <v>491.03999999999996</v>
      </c>
      <c r="E20" s="5">
        <f t="shared" si="34"/>
        <v>7953000</v>
      </c>
      <c r="F20" s="9">
        <f t="shared" si="35"/>
        <v>23323</v>
      </c>
      <c r="G20" s="9">
        <f t="shared" si="36"/>
        <v>19435</v>
      </c>
      <c r="H20" s="9">
        <f t="shared" si="37"/>
        <v>16196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v>341</v>
      </c>
      <c r="R20" s="2">
        <v>7953000</v>
      </c>
    </row>
    <row r="21" spans="1:24" s="43" customFormat="1" x14ac:dyDescent="0.25">
      <c r="A21" s="41">
        <f t="shared" si="31"/>
        <v>0</v>
      </c>
      <c r="B21" s="41">
        <f t="shared" si="32"/>
        <v>414</v>
      </c>
      <c r="C21" s="41">
        <f t="shared" si="40"/>
        <v>496.79999999999995</v>
      </c>
      <c r="D21" s="41">
        <f t="shared" si="33"/>
        <v>596.16</v>
      </c>
      <c r="E21" s="42">
        <f t="shared" si="34"/>
        <v>12000000</v>
      </c>
      <c r="F21" s="41">
        <f t="shared" si="35"/>
        <v>28986</v>
      </c>
      <c r="G21" s="41">
        <f t="shared" si="36"/>
        <v>24155</v>
      </c>
      <c r="H21" s="41">
        <f t="shared" si="37"/>
        <v>20129</v>
      </c>
      <c r="I21" s="41" t="e">
        <f>#REF!</f>
        <v>#REF!</v>
      </c>
      <c r="J21" s="41">
        <f t="shared" si="38"/>
        <v>0</v>
      </c>
      <c r="O21" s="43">
        <v>0</v>
      </c>
      <c r="P21" s="43">
        <f t="shared" si="39"/>
        <v>0</v>
      </c>
      <c r="Q21" s="43">
        <v>414</v>
      </c>
      <c r="R21" s="44">
        <v>12000000</v>
      </c>
    </row>
    <row r="22" spans="1:24" x14ac:dyDescent="0.25">
      <c r="A22" s="4">
        <f t="shared" ref="A22:A24" si="41">N22</f>
        <v>0</v>
      </c>
      <c r="B22" s="4">
        <f t="shared" ref="B22:B24" si="42">Q22</f>
        <v>1458.3333333333335</v>
      </c>
      <c r="C22" s="4">
        <f t="shared" ref="C22:C24" si="43">B22*1.2</f>
        <v>1750.0000000000002</v>
      </c>
      <c r="D22" s="4">
        <f t="shared" ref="D22:D24" si="44">C22*1.2</f>
        <v>2100</v>
      </c>
      <c r="E22" s="5">
        <f t="shared" ref="E22:E24" si="45">R22</f>
        <v>22500000</v>
      </c>
      <c r="F22" s="9">
        <f t="shared" ref="F22:F24" si="46">ROUND((E22/B22),0)</f>
        <v>15429</v>
      </c>
      <c r="G22" s="9">
        <f t="shared" ref="G22:G24" si="47">ROUND((E22/C22),0)</f>
        <v>12857</v>
      </c>
      <c r="H22" s="9">
        <f t="shared" ref="H22:H24" si="48">ROUND((E22/D22),0)</f>
        <v>10714</v>
      </c>
      <c r="I22" s="4" t="e">
        <f>#REF!</f>
        <v>#REF!</v>
      </c>
      <c r="J22" s="4">
        <f t="shared" ref="J22:J24" si="49">S22</f>
        <v>0</v>
      </c>
      <c r="O22">
        <v>0</v>
      </c>
      <c r="P22">
        <v>1750</v>
      </c>
      <c r="Q22">
        <f t="shared" ref="Q22:Q24" si="50">P22/1.2</f>
        <v>1458.3333333333335</v>
      </c>
      <c r="R22" s="2">
        <v>22500000</v>
      </c>
    </row>
    <row r="23" spans="1:24" s="43" customFormat="1" x14ac:dyDescent="0.25">
      <c r="A23" s="41">
        <f t="shared" si="41"/>
        <v>0</v>
      </c>
      <c r="B23" s="41">
        <f t="shared" si="42"/>
        <v>520</v>
      </c>
      <c r="C23" s="41">
        <f t="shared" si="43"/>
        <v>624</v>
      </c>
      <c r="D23" s="41">
        <f t="shared" si="44"/>
        <v>748.8</v>
      </c>
      <c r="E23" s="42">
        <f t="shared" si="45"/>
        <v>13000000</v>
      </c>
      <c r="F23" s="41">
        <f t="shared" si="46"/>
        <v>25000</v>
      </c>
      <c r="G23" s="41">
        <f t="shared" si="47"/>
        <v>20833</v>
      </c>
      <c r="H23" s="41">
        <f t="shared" si="48"/>
        <v>17361</v>
      </c>
      <c r="I23" s="41" t="e">
        <f>#REF!</f>
        <v>#REF!</v>
      </c>
      <c r="J23" s="41">
        <f t="shared" si="49"/>
        <v>0</v>
      </c>
      <c r="O23" s="43">
        <v>0</v>
      </c>
      <c r="P23" s="43">
        <f t="shared" ref="P23:P24" si="51">O23/1.2</f>
        <v>0</v>
      </c>
      <c r="Q23" s="43">
        <v>520</v>
      </c>
      <c r="R23" s="44">
        <v>13000000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1"/>
        <v>0</v>
      </c>
      <c r="Q24">
        <f t="shared" si="50"/>
        <v>0</v>
      </c>
      <c r="R24" s="2">
        <v>0</v>
      </c>
      <c r="U24" s="43"/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23500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21000</v>
      </c>
      <c r="X31" s="22"/>
    </row>
    <row r="32" spans="1:24" ht="15.75" x14ac:dyDescent="0.25">
      <c r="E32" t="s">
        <v>42</v>
      </c>
      <c r="F32" s="7">
        <v>414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6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54</v>
      </c>
      <c r="X34" s="24">
        <v>2018</v>
      </c>
      <c r="Y34" t="s">
        <v>43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E36" t="s">
        <v>41</v>
      </c>
      <c r="P36" s="46" t="s">
        <v>40</v>
      </c>
      <c r="Q36" s="46"/>
      <c r="R36" s="46"/>
      <c r="S36" s="46"/>
      <c r="T36" s="47"/>
      <c r="U36" s="21" t="s">
        <v>20</v>
      </c>
      <c r="V36" s="23"/>
      <c r="W36" s="24">
        <f>90*W33/W35</f>
        <v>9</v>
      </c>
      <c r="X36" s="24"/>
    </row>
    <row r="37" spans="4:25" ht="15.75" x14ac:dyDescent="0.25">
      <c r="U37" s="17"/>
      <c r="V37" s="26"/>
      <c r="W37" s="27">
        <f>W36%</f>
        <v>0.09</v>
      </c>
      <c r="X37" s="27"/>
    </row>
    <row r="38" spans="4:25" ht="15.75" x14ac:dyDescent="0.25">
      <c r="D38">
        <v>9.8800000000000008</v>
      </c>
      <c r="E38">
        <v>15.19</v>
      </c>
      <c r="F38" s="7">
        <f>D38*E38</f>
        <v>150.0772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225</v>
      </c>
      <c r="X38" s="22"/>
    </row>
    <row r="39" spans="4:25" ht="15.75" x14ac:dyDescent="0.25">
      <c r="D39">
        <v>12.48</v>
      </c>
      <c r="E39">
        <v>6.89</v>
      </c>
      <c r="F39" s="7">
        <f t="shared" ref="F39:F43" si="52">D39*E39</f>
        <v>85.987200000000001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2275</v>
      </c>
      <c r="X39" s="22"/>
    </row>
    <row r="40" spans="4:25" ht="15.75" x14ac:dyDescent="0.25">
      <c r="D40">
        <v>3.86</v>
      </c>
      <c r="E40">
        <v>6.82</v>
      </c>
      <c r="F40" s="7">
        <f t="shared" si="52"/>
        <v>26.325199999999999</v>
      </c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21000</v>
      </c>
      <c r="X40" s="22"/>
    </row>
    <row r="41" spans="4:25" ht="15.75" x14ac:dyDescent="0.25">
      <c r="D41">
        <v>6.78</v>
      </c>
      <c r="E41">
        <v>3.35</v>
      </c>
      <c r="F41" s="7">
        <f t="shared" si="52"/>
        <v>22.713000000000001</v>
      </c>
      <c r="R41" s="6" t="s">
        <v>25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D42">
        <v>13.8</v>
      </c>
      <c r="E42">
        <v>8.91</v>
      </c>
      <c r="F42" s="7">
        <f t="shared" si="52"/>
        <v>122.95800000000001</v>
      </c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23275</v>
      </c>
      <c r="X42" s="22"/>
    </row>
    <row r="43" spans="4:25" ht="15.75" x14ac:dyDescent="0.25">
      <c r="D43">
        <v>6.8</v>
      </c>
      <c r="E43">
        <v>4.0999999999999996</v>
      </c>
      <c r="F43" s="7">
        <f t="shared" si="52"/>
        <v>27.879999999999995</v>
      </c>
      <c r="S43" s="10"/>
      <c r="T43" s="10"/>
      <c r="U43" s="23"/>
      <c r="V43" s="23"/>
      <c r="W43" s="24"/>
      <c r="X43" s="24"/>
    </row>
    <row r="44" spans="4:25" ht="15.75" x14ac:dyDescent="0.25">
      <c r="F44" s="7">
        <f>SUM(F38:F43)</f>
        <v>435.94060000000007</v>
      </c>
      <c r="G44">
        <f>F44-F43</f>
        <v>408.06060000000008</v>
      </c>
      <c r="S44" s="10"/>
      <c r="T44" s="10"/>
      <c r="U44" s="28" t="s">
        <v>38</v>
      </c>
      <c r="V44" s="30"/>
      <c r="W44" s="25">
        <v>414</v>
      </c>
      <c r="X44" s="24"/>
    </row>
    <row r="45" spans="4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9635850</v>
      </c>
      <c r="X45" s="33"/>
    </row>
    <row r="46" spans="4:25" ht="15.75" x14ac:dyDescent="0.25">
      <c r="S46" s="11"/>
      <c r="T46" s="10"/>
      <c r="U46" s="17" t="s">
        <v>25</v>
      </c>
      <c r="V46" s="23"/>
      <c r="W46" s="34">
        <f>W45*0.9</f>
        <v>8672265</v>
      </c>
      <c r="X46" s="35"/>
    </row>
    <row r="47" spans="4:25" ht="15.75" x14ac:dyDescent="0.25">
      <c r="S47" s="10"/>
      <c r="T47" s="10"/>
      <c r="U47" s="17" t="s">
        <v>26</v>
      </c>
      <c r="V47" s="23"/>
      <c r="W47" s="34">
        <f>W45*0.8</f>
        <v>7708680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1035000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20074.6875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D0A83-DA75-4F82-A495-C0743232F6E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EB4BA-61B9-49A7-B776-8B4C2817FE1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26A96-68C4-458C-AB93-85E99489377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FA937-CEEC-4E0E-91DC-54F27BCC792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AAD23-AE39-4CE9-ACCC-CB1C834443E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A9095-16DA-4D70-8267-D641F2F55D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20-20</vt:lpstr>
      <vt:lpstr>Sheet18</vt:lpstr>
      <vt:lpstr>Sheet17</vt:lpstr>
      <vt:lpstr>Sheet16</vt:lpstr>
      <vt:lpstr>Sheet15</vt:lpstr>
      <vt:lpstr>Sheet14</vt:lpstr>
      <vt:lpstr>Sheet13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2024-03-20T09:17:23Z</dcterms:modified>
</cp:coreProperties>
</file>