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Ajinath Mahadev Kadam\"/>
    </mc:Choice>
  </mc:AlternateContent>
  <xr:revisionPtr revIDLastSave="0" documentId="13_ncr:1_{99A1C867-E494-455D-A887-2639B302898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9" i="4" l="1"/>
  <c r="G41" i="4" s="1"/>
  <c r="G31" i="4"/>
  <c r="Q6" i="4"/>
  <c r="Q5" i="4"/>
  <c r="Q4" i="4"/>
  <c r="Q3" i="4"/>
  <c r="Q2" i="4"/>
  <c r="G40" i="4" l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<sst xmlns="http://schemas.openxmlformats.org/spreadsheetml/2006/main" count="138" uniqueCount="90">
  <si>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</si>
  <si>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</si>
  <si>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</si>
  <si>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</si>
  <si>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</si>
  <si>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</si>
  <si>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</si>
  <si>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</si>
  <si>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</si>
  <si>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</si>
  <si>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</si>
  <si>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</si>
  <si>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</si>
  <si>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</si>
  <si>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</si>
  <si>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</si>
  <si>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</si>
  <si>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</si>
  <si>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</si>
  <si>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</si>
  <si>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</si>
  <si>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</si>
  <si>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</si>
  <si>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</si>
  <si>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</si>
  <si>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</si>
  <si>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</si>
  <si>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</si>
  <si>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</si>
  <si>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</si>
  <si>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</si>
  <si>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</si>
  <si>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</si>
  <si>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</si>
  <si>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</si>
  <si>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</si>
  <si>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</si>
  <si>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</si>
  <si>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</si>
  <si>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</si>
  <si>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</si>
  <si>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</si>
  <si>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</si>
  <si>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</si>
  <si>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</si>
  <si>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</si>
  <si>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</si>
  <si>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</si>
  <si>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</si>
  <si>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</si>
  <si>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</si>
  <si>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</si>
  <si>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</si>
  <si>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</si>
  <si>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</si>
  <si>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</si>
  <si>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</si>
  <si>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</si>
  <si>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</si>
  <si>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</si>
  <si>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</si>
  <si>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</si>
  <si>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</si>
  <si>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</si>
  <si>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</si>
  <si>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</si>
  <si>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</si>
  <si>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</si>
  <si>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</si>
  <si>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</si>
  <si>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</si>
  <si>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</si>
  <si>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</si>
  <si>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</si>
  <si>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</si>
  <si>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</si>
  <si>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</si>
  <si>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</si>
  <si>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</si>
  <si>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</si>
  <si>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</si>
  <si>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</si>
  <si>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</si>
  <si>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</si>
  <si>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</si>
  <si>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07.03.2024</t>
  </si>
  <si>
    <t>IGR-12.02.24</t>
  </si>
  <si>
    <t>IGR-01.03.24</t>
  </si>
  <si>
    <t>IGR-07.03.24</t>
  </si>
  <si>
    <t>IGR-11.03.24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</si>
</sst>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500474-6514-42D1-B57D-CCB623CE1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AA3EE9-8182-4DD1-B5A8-28B500DE1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03522A-936F-43EA-9CF4-3440D849E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855FAD-9F46-455A-8FF4-7F182F6B5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4FD918-0607-40EB-89E0-137B04959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412015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EAD703-8F5F-48FB-9DFB-1B9C6B070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80815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95A867-A9EE-4419-8E2D-10CE75111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0" sqref="K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292195.63099999999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321595.63099999999</v>
      </c>
      <c r="D9" s="63" t="s">
        <v>62</v>
      </c>
      <c r="E9" s="64">
        <f>C9/10.764</f>
        <v>29876.963117800075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9</v>
      </c>
      <c r="D13" s="70">
        <f>D12-C13</f>
        <v>91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14000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14000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0</v>
      </c>
      <c r="D18" s="26"/>
      <c r="F18" s="19"/>
    </row>
    <row r="19" spans="1:6" x14ac:dyDescent="0.25">
      <c r="A19" s="16" t="s">
        <v>73</v>
      </c>
      <c r="B19" s="6"/>
      <c r="C19" s="32">
        <f>C18*C16</f>
        <v>0</v>
      </c>
      <c r="D19" s="33"/>
      <c r="E19" s="70"/>
      <c r="F19" s="34"/>
    </row>
    <row r="20" spans="1:6" x14ac:dyDescent="0.25">
      <c r="A20" s="16" t="s">
        <v>24</v>
      </c>
      <c r="C20" s="35">
        <f>C19*90%</f>
        <v>0</v>
      </c>
      <c r="D20" s="32"/>
      <c r="F20" s="19"/>
    </row>
    <row r="21" spans="1:6" x14ac:dyDescent="0.25">
      <c r="A21" s="16" t="s">
        <v>25</v>
      </c>
      <c r="C21" s="35">
        <f>C19*80%</f>
        <v>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tabSelected="1" zoomScaleNormal="100" workbookViewId="0">
      <selection activeCell="R11" sqref="R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702.39405599999998</v>
      </c>
      <c r="C2" s="4">
        <f t="shared" ref="C2:C16" si="1">B2*1.2</f>
        <v>842.87286719999997</v>
      </c>
      <c r="D2" s="4">
        <f t="shared" ref="D2:D16" si="2">C2*1.2</f>
        <v>1011.44744064</v>
      </c>
      <c r="E2" s="5">
        <f t="shared" ref="E2:E16" si="3">R2</f>
        <v>9899750</v>
      </c>
      <c r="F2" s="78">
        <f t="shared" ref="F2:F15" si="4">ROUND((E2/B2),0)</f>
        <v>14094</v>
      </c>
      <c r="G2" s="78">
        <f t="shared" ref="G2:G15" si="5">ROUND((E2/C2),0)</f>
        <v>11745</v>
      </c>
      <c r="H2" s="78">
        <f t="shared" ref="H2:H15" si="6">ROUND((E2/D2),0)</f>
        <v>9788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65.254*10.764</f>
        <v>702.39405599999998</v>
      </c>
      <c r="R2" s="79">
        <v>9899750</v>
      </c>
      <c r="S2" s="79" t="s">
        <v>86</v>
      </c>
    </row>
    <row r="3" spans="1:19" x14ac:dyDescent="0.25">
      <c r="A3" s="4">
        <v>2</v>
      </c>
      <c r="B3" s="4">
        <f t="shared" si="0"/>
        <v>702.02807999999993</v>
      </c>
      <c r="C3" s="4">
        <f t="shared" si="1"/>
        <v>842.43369599999994</v>
      </c>
      <c r="D3" s="4">
        <f t="shared" si="2"/>
        <v>1010.9204351999999</v>
      </c>
      <c r="E3" s="5">
        <f t="shared" si="3"/>
        <v>9899750</v>
      </c>
      <c r="F3" s="80">
        <f t="shared" si="4"/>
        <v>14102</v>
      </c>
      <c r="G3" s="80">
        <f t="shared" si="5"/>
        <v>11751</v>
      </c>
      <c r="H3" s="80">
        <f t="shared" si="6"/>
        <v>9793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0</v>
      </c>
      <c r="P3" s="81">
        <f t="shared" si="9"/>
        <v>0</v>
      </c>
      <c r="Q3" s="81">
        <f>65.22*10.764</f>
        <v>702.02807999999993</v>
      </c>
      <c r="R3" s="82">
        <v>9899750</v>
      </c>
      <c r="S3" s="82" t="s">
        <v>87</v>
      </c>
    </row>
    <row r="4" spans="1:19" x14ac:dyDescent="0.25">
      <c r="A4" s="4">
        <v>3</v>
      </c>
      <c r="B4" s="4">
        <f t="shared" si="0"/>
        <v>646.63653599999998</v>
      </c>
      <c r="C4" s="4">
        <f t="shared" si="1"/>
        <v>775.96384319999993</v>
      </c>
      <c r="D4" s="4">
        <f t="shared" si="2"/>
        <v>931.15661183999987</v>
      </c>
      <c r="E4" s="5">
        <f t="shared" si="3"/>
        <v>9316000</v>
      </c>
      <c r="F4" s="78">
        <f t="shared" si="4"/>
        <v>14407</v>
      </c>
      <c r="G4" s="78">
        <f t="shared" si="5"/>
        <v>12006</v>
      </c>
      <c r="H4" s="78">
        <f t="shared" si="6"/>
        <v>10005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60.074*10.764</f>
        <v>646.63653599999998</v>
      </c>
      <c r="R4" s="79">
        <v>9316000</v>
      </c>
      <c r="S4" s="79" t="s">
        <v>88</v>
      </c>
    </row>
    <row r="5" spans="1:19" x14ac:dyDescent="0.25">
      <c r="A5" s="4">
        <v>4</v>
      </c>
      <c r="B5" s="4">
        <f t="shared" si="0"/>
        <v>702.39405599999998</v>
      </c>
      <c r="C5" s="4">
        <f t="shared" si="1"/>
        <v>842.87286719999997</v>
      </c>
      <c r="D5" s="4">
        <f t="shared" si="2"/>
        <v>1011.44744064</v>
      </c>
      <c r="E5" s="5">
        <f t="shared" si="3"/>
        <v>10211000</v>
      </c>
      <c r="F5" s="4">
        <f t="shared" si="4"/>
        <v>14537</v>
      </c>
      <c r="G5" s="4">
        <f t="shared" si="5"/>
        <v>12115</v>
      </c>
      <c r="H5" s="4">
        <f t="shared" si="6"/>
        <v>10095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>65.254*10.764</f>
        <v>702.39405599999998</v>
      </c>
      <c r="R5" s="2">
        <v>10211000</v>
      </c>
      <c r="S5" s="2" t="s">
        <v>88</v>
      </c>
    </row>
    <row r="6" spans="1:19" x14ac:dyDescent="0.25">
      <c r="A6" s="4">
        <v>5</v>
      </c>
      <c r="B6" s="4">
        <f t="shared" si="0"/>
        <v>700.60723199999984</v>
      </c>
      <c r="C6" s="4">
        <f t="shared" si="1"/>
        <v>840.72867839999981</v>
      </c>
      <c r="D6" s="4">
        <f t="shared" si="2"/>
        <v>1008.8744140799997</v>
      </c>
      <c r="E6" s="5">
        <f t="shared" si="3"/>
        <v>9738000</v>
      </c>
      <c r="F6" s="78">
        <f t="shared" si="4"/>
        <v>13899</v>
      </c>
      <c r="G6" s="78">
        <f t="shared" si="5"/>
        <v>11583</v>
      </c>
      <c r="H6" s="78">
        <f t="shared" si="6"/>
        <v>9652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>65.088*10.764</f>
        <v>700.60723199999984</v>
      </c>
      <c r="R6" s="79">
        <v>9738000</v>
      </c>
      <c r="S6" s="79" t="s">
        <v>89</v>
      </c>
    </row>
    <row r="7" spans="1:19" x14ac:dyDescent="0.25">
      <c r="A7" s="4">
        <v>6</v>
      </c>
      <c r="B7" s="4">
        <f t="shared" si="0"/>
        <v>425</v>
      </c>
      <c r="C7" s="4">
        <f t="shared" si="1"/>
        <v>510</v>
      </c>
      <c r="D7" s="4">
        <f t="shared" si="2"/>
        <v>612</v>
      </c>
      <c r="E7" s="5">
        <f t="shared" si="3"/>
        <v>5400000</v>
      </c>
      <c r="F7" s="78">
        <f t="shared" si="4"/>
        <v>12706</v>
      </c>
      <c r="G7" s="78">
        <f t="shared" si="5"/>
        <v>10588</v>
      </c>
      <c r="H7" s="78">
        <f t="shared" si="6"/>
        <v>8824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425</v>
      </c>
      <c r="R7" s="79">
        <v>5400000</v>
      </c>
      <c r="S7" s="2"/>
    </row>
    <row r="8" spans="1:19" x14ac:dyDescent="0.25">
      <c r="A8" s="4">
        <v>7</v>
      </c>
      <c r="B8" s="4">
        <f t="shared" si="0"/>
        <v>400</v>
      </c>
      <c r="C8" s="4">
        <f t="shared" si="1"/>
        <v>480</v>
      </c>
      <c r="D8" s="4">
        <f t="shared" si="2"/>
        <v>576</v>
      </c>
      <c r="E8" s="5">
        <f t="shared" si="3"/>
        <v>5300000</v>
      </c>
      <c r="F8" s="78">
        <f t="shared" si="4"/>
        <v>13250</v>
      </c>
      <c r="G8" s="78">
        <f t="shared" si="5"/>
        <v>11042</v>
      </c>
      <c r="H8" s="78">
        <f t="shared" si="6"/>
        <v>9201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400</v>
      </c>
      <c r="R8" s="79">
        <v>5300000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85</v>
      </c>
      <c r="F28" s="57" t="s">
        <v>84</v>
      </c>
      <c r="G28" s="57">
        <v>420</v>
      </c>
    </row>
    <row r="29" spans="1:19" s="10" customFormat="1" x14ac:dyDescent="0.25">
      <c r="C29" s="72" t="s">
        <v>1</v>
      </c>
      <c r="D29" s="72">
        <v>4400000</v>
      </c>
      <c r="F29" s="57" t="s">
        <v>71</v>
      </c>
      <c r="G29" s="57">
        <v>462</v>
      </c>
      <c r="H29" s="10">
        <f>G29/G28</f>
        <v>1.1000000000000001</v>
      </c>
    </row>
    <row r="30" spans="1:19" s="10" customFormat="1" x14ac:dyDescent="0.25">
      <c r="F30" s="57" t="s">
        <v>72</v>
      </c>
      <c r="G30" s="57">
        <v>14000</v>
      </c>
    </row>
    <row r="31" spans="1:19" s="10" customFormat="1" x14ac:dyDescent="0.25">
      <c r="C31" s="75"/>
      <c r="D31" s="75"/>
      <c r="F31" s="75" t="s">
        <v>73</v>
      </c>
      <c r="G31" s="75">
        <f>G28*G30</f>
        <v>5880000</v>
      </c>
      <c r="H31" s="10">
        <f>G31/D29</f>
        <v>1.3363636363636364</v>
      </c>
    </row>
    <row r="32" spans="1:19" s="10" customFormat="1" x14ac:dyDescent="0.25">
      <c r="C32" s="75"/>
      <c r="D32" s="75"/>
      <c r="F32" s="75" t="s">
        <v>24</v>
      </c>
      <c r="G32" s="75">
        <f>G31*90%</f>
        <v>5292000</v>
      </c>
    </row>
    <row r="33" spans="3:7" s="10" customFormat="1" x14ac:dyDescent="0.25">
      <c r="C33" s="75"/>
      <c r="D33" s="75"/>
      <c r="F33" s="75" t="s">
        <v>25</v>
      </c>
      <c r="G33" s="75">
        <f>G31*80%</f>
        <v>4704000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>
      <c r="F36" s="57" t="s">
        <v>84</v>
      </c>
      <c r="G36" s="57">
        <v>420</v>
      </c>
    </row>
    <row r="37" spans="3:7" s="10" customFormat="1" x14ac:dyDescent="0.25">
      <c r="F37" s="57" t="s">
        <v>71</v>
      </c>
      <c r="G37" s="57">
        <v>462</v>
      </c>
    </row>
    <row r="38" spans="3:7" s="10" customFormat="1" x14ac:dyDescent="0.25">
      <c r="F38" s="57" t="s">
        <v>72</v>
      </c>
      <c r="G38" s="57">
        <v>14000</v>
      </c>
    </row>
    <row r="39" spans="3:7" s="10" customFormat="1" x14ac:dyDescent="0.25">
      <c r="F39" s="75" t="s">
        <v>73</v>
      </c>
      <c r="G39" s="75">
        <f>G36*G38</f>
        <v>5880000</v>
      </c>
    </row>
    <row r="40" spans="3:7" s="10" customFormat="1" x14ac:dyDescent="0.25">
      <c r="F40" s="75" t="s">
        <v>24</v>
      </c>
      <c r="G40" s="75">
        <f>G39*90%</f>
        <v>5292000</v>
      </c>
    </row>
    <row r="41" spans="3:7" x14ac:dyDescent="0.25">
      <c r="F41" s="75" t="s">
        <v>25</v>
      </c>
      <c r="G41" s="75">
        <f>G39*80%</f>
        <v>4704000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2024-03-20T06:55:59Z</dcterms:modified>
</cp:coreProperties>
</file>