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8D342A1F-632E-4BA8-879A-31B4E739820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8" i="1"/>
  <c r="G9" i="1" s="1"/>
  <c r="F6" i="1"/>
  <c r="E6" i="1"/>
  <c r="K33" i="1" l="1"/>
  <c r="J33" i="1"/>
  <c r="B18" i="1"/>
  <c r="G26" i="1"/>
  <c r="C38" i="1" l="1"/>
  <c r="F35" i="1"/>
  <c r="G35" i="1" s="1"/>
  <c r="F39" i="1"/>
  <c r="G39" i="1" s="1"/>
  <c r="C39" i="1"/>
  <c r="F38" i="1"/>
  <c r="C37" i="1"/>
  <c r="C36" i="1"/>
  <c r="F36" i="1"/>
  <c r="G36" i="1" s="1"/>
  <c r="B10" i="1"/>
  <c r="B11" i="1" s="1"/>
  <c r="B8" i="1"/>
  <c r="B6" i="1"/>
  <c r="B5" i="1"/>
  <c r="B14" i="1" s="1"/>
  <c r="B15" i="1" s="1"/>
  <c r="G38" i="1" l="1"/>
  <c r="B12" i="1"/>
  <c r="B13" i="1" s="1"/>
  <c r="C35" i="1"/>
  <c r="C34" i="1"/>
  <c r="C33" i="1"/>
  <c r="B17" i="1" l="1"/>
  <c r="B19" i="1" s="1"/>
  <c r="I29" i="1"/>
  <c r="I28" i="1" l="1"/>
  <c r="I25" i="1" l="1"/>
  <c r="I30" i="1"/>
  <c r="F25" i="1"/>
  <c r="G25" i="1" l="1"/>
  <c r="F26" i="1"/>
  <c r="F27" i="1"/>
  <c r="G27" i="1"/>
  <c r="F28" i="1"/>
  <c r="G28" i="1"/>
  <c r="F29" i="1"/>
  <c r="G29" i="1"/>
  <c r="F30" i="1"/>
  <c r="G30" i="1"/>
  <c r="F31" i="1"/>
  <c r="G31" i="1"/>
  <c r="F33" i="1"/>
  <c r="G33" i="1" s="1"/>
  <c r="F34" i="1"/>
  <c r="G34" i="1" s="1"/>
  <c r="I26" i="1" l="1"/>
  <c r="H30" i="1" l="1"/>
  <c r="H29" i="1"/>
  <c r="H31" i="1"/>
  <c r="H25" i="1" l="1"/>
  <c r="H26" i="1" l="1"/>
  <c r="H27" i="1"/>
  <c r="H28" i="1"/>
  <c r="G3" i="1" l="1"/>
</calcChain>
</file>

<file path=xl/sharedStrings.xml><?xml version="1.0" encoding="utf-8"?>
<sst xmlns="http://schemas.openxmlformats.org/spreadsheetml/2006/main" count="29" uniqueCount="27">
  <si>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</si>
  <si>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</si>
  <si>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</si>
  <si>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</si>
  <si>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</si>
  <si>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</si>
  <si>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</si>
  <si>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</si>
  <si>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</si>
  <si>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</si>
  <si>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</si>
  <si>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</si>
  <si>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</si>
  <si>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</si>
  <si>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</si>
  <si>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</si>
  <si>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</si>
  <si>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</si>
  <si>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</si>
  <si>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</si>
  <si>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</si>
  <si>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</si>
  <si>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</si>
  <si>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</si>
  <si>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19th</t>
  </si>
  <si>
    <t>18th</t>
  </si>
  <si>
    <t>16th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</si>
</sst>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0" fontId="4" fillId="2" borderId="0" xfId="0" applyFont="1" applyFill="1"/>
    <xf numFmtId="0" fontId="7" fillId="2" borderId="0" xfId="0" applyFont="1" applyFill="1"/>
    <xf numFmtId="0" fontId="0" fillId="2" borderId="0" xfId="0" applyFill="1"/>
    <xf numFmtId="43" fontId="6" fillId="0" borderId="0" xfId="0" applyNumberFormat="1" applyFont="1"/>
    <xf numFmtId="43" fontId="4" fillId="0" borderId="0" xfId="0" applyNumberFormat="1" applyFont="1"/>
    <xf numFmtId="0" fontId="15" fillId="2" borderId="0" xfId="0" applyFont="1" applyFill="1"/>
    <xf numFmtId="0" fontId="0" fillId="3" borderId="0" xfId="0" applyFill="1"/>
    <xf numFmtId="0" fontId="15" fillId="3" borderId="0" xfId="0" applyFont="1" applyFill="1"/>
    <xf numFmtId="43" fontId="3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516719</xdr:colOff>
      <xdr:row>46</xdr:row>
      <xdr:rowOff>20276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33D7A8-37C3-408F-A686-52F8C3037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975919" cy="87832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1957</xdr:colOff>
      <xdr:row>34</xdr:row>
      <xdr:rowOff>77115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27FCCB-DD4C-409C-9413-4A31F5CC4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22757" cy="65541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459561</xdr:colOff>
      <xdr:row>44</xdr:row>
      <xdr:rowOff>29749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CB0245-0510-4387-ACC1-719F6DF78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918761" cy="8411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zoomScaleNormal="100" workbookViewId="0">
      <selection activeCell="H14" sqref="H14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7"/>
      <c r="C2" s="27"/>
      <c r="D2" s="7"/>
      <c r="E2" t="s">
        <v>13</v>
      </c>
    </row>
    <row r="3" spans="1:17" ht="16.5" x14ac:dyDescent="0.3">
      <c r="A3" s="16" t="s">
        <v>0</v>
      </c>
      <c r="B3" s="28">
        <v>16000</v>
      </c>
      <c r="C3" s="17"/>
      <c r="D3" s="10"/>
      <c r="E3">
        <v>2003</v>
      </c>
      <c r="F3" s="3">
        <v>2024</v>
      </c>
      <c r="G3" s="4">
        <f>F3-E3</f>
        <v>21</v>
      </c>
      <c r="L3" s="3"/>
      <c r="M3" s="4"/>
    </row>
    <row r="4" spans="1:17" ht="33" x14ac:dyDescent="0.3">
      <c r="A4" s="18" t="s">
        <v>1</v>
      </c>
      <c r="B4" s="28">
        <v>2500</v>
      </c>
      <c r="C4" s="17"/>
      <c r="D4" s="10"/>
      <c r="E4" s="40"/>
      <c r="F4" s="3"/>
      <c r="G4" s="4"/>
      <c r="H4" s="27"/>
      <c r="K4" s="35"/>
      <c r="L4" s="3"/>
      <c r="M4" s="4"/>
    </row>
    <row r="5" spans="1:17" ht="16.5" x14ac:dyDescent="0.3">
      <c r="A5" s="16" t="s">
        <v>2</v>
      </c>
      <c r="B5" s="28">
        <f>B3-B4</f>
        <v>13500</v>
      </c>
      <c r="C5" s="17"/>
      <c r="D5" s="10"/>
      <c r="E5" s="41" t="s">
        <v>22</v>
      </c>
      <c r="F5" s="8" t="s">
        <v>23</v>
      </c>
      <c r="G5" s="14"/>
      <c r="H5" s="8"/>
      <c r="I5" s="8"/>
      <c r="M5" s="45"/>
      <c r="N5" s="31"/>
      <c r="O5" s="31"/>
      <c r="P5" s="31"/>
      <c r="Q5" s="31"/>
    </row>
    <row r="6" spans="1:17" ht="16.5" x14ac:dyDescent="0.3">
      <c r="A6" s="16" t="s">
        <v>3</v>
      </c>
      <c r="B6" s="28">
        <f>B4</f>
        <v>2500</v>
      </c>
      <c r="C6" s="17"/>
      <c r="D6" s="10"/>
      <c r="E6" s="6">
        <f>22.36*10.764</f>
        <v>240.68303999999998</v>
      </c>
      <c r="F6" s="3">
        <f>E6*1.2</f>
        <v>288.81964799999997</v>
      </c>
      <c r="G6" s="14">
        <f>F6*1.4</f>
        <v>404.34750719999994</v>
      </c>
      <c r="H6" s="8"/>
      <c r="I6" s="8"/>
      <c r="M6" s="45"/>
      <c r="N6" s="31"/>
      <c r="O6" s="31"/>
      <c r="P6" s="31"/>
      <c r="Q6" s="31"/>
    </row>
    <row r="7" spans="1:17" ht="16.5" x14ac:dyDescent="0.3">
      <c r="A7" s="16" t="s">
        <v>4</v>
      </c>
      <c r="B7" s="19">
        <v>7</v>
      </c>
      <c r="C7" s="20"/>
      <c r="D7" s="42"/>
      <c r="E7" s="6"/>
      <c r="F7" s="3"/>
      <c r="G7" s="5">
        <v>10000</v>
      </c>
      <c r="H7" s="8"/>
      <c r="I7" s="8"/>
      <c r="M7" s="46"/>
      <c r="N7" s="31"/>
      <c r="O7" s="31"/>
      <c r="P7" s="31"/>
      <c r="Q7" s="31"/>
    </row>
    <row r="8" spans="1:17" ht="16.5" x14ac:dyDescent="0.3">
      <c r="A8" s="16" t="s">
        <v>5</v>
      </c>
      <c r="B8" s="19">
        <f>B9-B7</f>
        <v>53</v>
      </c>
      <c r="C8" s="20"/>
      <c r="D8" s="42"/>
      <c r="E8" s="6"/>
      <c r="F8" s="56"/>
      <c r="G8" s="5">
        <f>G7*G6</f>
        <v>4043475.0719999992</v>
      </c>
      <c r="H8" s="10"/>
      <c r="I8" s="10"/>
      <c r="M8" s="46"/>
      <c r="N8" s="31"/>
      <c r="O8" s="31"/>
      <c r="P8" s="31"/>
      <c r="Q8" s="31"/>
    </row>
    <row r="9" spans="1:17" ht="16.5" x14ac:dyDescent="0.3">
      <c r="A9" s="16" t="s">
        <v>6</v>
      </c>
      <c r="B9" s="19">
        <v>60</v>
      </c>
      <c r="C9" s="20"/>
      <c r="D9" s="42"/>
      <c r="E9" s="6"/>
      <c r="F9" s="32"/>
      <c r="G9" s="13">
        <f>G8/241</f>
        <v>16777.904863070537</v>
      </c>
      <c r="H9" s="8"/>
      <c r="I9" s="8"/>
      <c r="J9" s="34"/>
      <c r="M9" s="46"/>
      <c r="N9" s="31"/>
      <c r="O9" s="31"/>
      <c r="P9" s="31"/>
      <c r="Q9" s="31"/>
    </row>
    <row r="10" spans="1:17" ht="33" x14ac:dyDescent="0.3">
      <c r="A10" s="18" t="s">
        <v>7</v>
      </c>
      <c r="B10" s="19">
        <f>90*B7/B9</f>
        <v>10.5</v>
      </c>
      <c r="C10" s="20"/>
      <c r="D10" s="42"/>
      <c r="E10" s="13"/>
      <c r="F10" s="52"/>
      <c r="G10" s="13"/>
      <c r="H10" s="31"/>
      <c r="I10" s="31"/>
      <c r="J10" s="34"/>
      <c r="K10" s="34"/>
      <c r="L10" s="30"/>
      <c r="M10" s="46"/>
      <c r="N10" s="31"/>
      <c r="O10" s="31"/>
      <c r="P10" s="31"/>
      <c r="Q10" s="31"/>
    </row>
    <row r="11" spans="1:17" ht="16.5" x14ac:dyDescent="0.3">
      <c r="A11" s="16"/>
      <c r="B11" s="29">
        <f>B10%</f>
        <v>0.105</v>
      </c>
      <c r="C11" s="37"/>
      <c r="D11" s="43"/>
      <c r="G11" s="13"/>
      <c r="H11" s="31"/>
      <c r="I11" s="31"/>
      <c r="J11" s="34"/>
      <c r="K11" s="34"/>
      <c r="L11" s="30"/>
      <c r="M11" s="47"/>
      <c r="N11" s="31"/>
      <c r="O11" s="31"/>
      <c r="P11" s="31"/>
      <c r="Q11" s="31"/>
    </row>
    <row r="12" spans="1:17" ht="16.5" x14ac:dyDescent="0.3">
      <c r="A12" s="16" t="s">
        <v>8</v>
      </c>
      <c r="B12" s="28">
        <f>B6*B11</f>
        <v>262.5</v>
      </c>
      <c r="C12" s="21"/>
      <c r="D12" s="44"/>
      <c r="G12" s="13"/>
      <c r="H12" s="31"/>
      <c r="I12" s="31"/>
      <c r="J12" s="34"/>
      <c r="K12" s="34"/>
      <c r="L12" s="30"/>
      <c r="M12" s="45"/>
      <c r="N12" s="31"/>
      <c r="O12" s="31"/>
      <c r="P12" s="31"/>
      <c r="Q12" s="31"/>
    </row>
    <row r="13" spans="1:17" ht="16.5" x14ac:dyDescent="0.3">
      <c r="A13" s="16" t="s">
        <v>9</v>
      </c>
      <c r="B13" s="28">
        <f>B6-B12</f>
        <v>2237.5</v>
      </c>
      <c r="C13" s="21"/>
      <c r="D13" s="44"/>
      <c r="G13" s="13"/>
      <c r="H13" s="51"/>
      <c r="I13" s="31"/>
      <c r="J13" s="34"/>
      <c r="K13" s="34"/>
      <c r="L13" s="30"/>
      <c r="M13" s="45"/>
      <c r="N13" s="31"/>
      <c r="O13" s="31"/>
      <c r="P13" s="31"/>
      <c r="Q13" s="31"/>
    </row>
    <row r="14" spans="1:17" ht="16.5" x14ac:dyDescent="0.3">
      <c r="A14" s="16" t="s">
        <v>2</v>
      </c>
      <c r="B14" s="28">
        <f>B5</f>
        <v>13500</v>
      </c>
      <c r="C14" s="17"/>
      <c r="D14" s="10"/>
      <c r="E14" s="6"/>
      <c r="G14" s="13"/>
      <c r="H14" s="31"/>
      <c r="I14" s="31"/>
      <c r="J14" s="34"/>
      <c r="K14" s="34"/>
      <c r="L14" s="30"/>
      <c r="M14" s="45"/>
      <c r="N14" s="31"/>
      <c r="O14" s="31"/>
      <c r="P14" s="31"/>
      <c r="Q14" s="31"/>
    </row>
    <row r="15" spans="1:17" ht="16.5" x14ac:dyDescent="0.3">
      <c r="A15" s="16" t="s">
        <v>10</v>
      </c>
      <c r="B15" s="28">
        <f>B14+B13</f>
        <v>15737.5</v>
      </c>
      <c r="C15" s="17"/>
      <c r="D15" s="10"/>
      <c r="E15" s="6"/>
      <c r="G15" s="13"/>
      <c r="H15" s="13"/>
      <c r="I15" s="34"/>
      <c r="J15" s="34"/>
      <c r="K15" s="34"/>
      <c r="L15" s="30"/>
      <c r="M15" s="4"/>
    </row>
    <row r="16" spans="1:17" ht="16.5" x14ac:dyDescent="0.3">
      <c r="A16" s="16" t="s">
        <v>21</v>
      </c>
      <c r="B16" s="22">
        <v>241</v>
      </c>
      <c r="C16" s="38"/>
      <c r="D16" s="8"/>
      <c r="E16" s="5"/>
      <c r="F16" s="5"/>
      <c r="G16" s="5"/>
      <c r="H16" s="6"/>
      <c r="M16" s="33"/>
    </row>
    <row r="17" spans="1:14" ht="16.5" x14ac:dyDescent="0.3">
      <c r="A17" s="16" t="s">
        <v>11</v>
      </c>
      <c r="B17" s="23">
        <f>B15*B16</f>
        <v>3792737.5</v>
      </c>
      <c r="C17" s="23"/>
      <c r="D17" s="10"/>
      <c r="E17" s="5"/>
      <c r="F17" s="36"/>
      <c r="G17" s="5"/>
      <c r="H17" s="6"/>
      <c r="M17" s="5"/>
      <c r="N17" s="6"/>
    </row>
    <row r="18" spans="1:14" ht="16.5" x14ac:dyDescent="0.3">
      <c r="A18" s="16" t="s">
        <v>12</v>
      </c>
      <c r="B18" s="24">
        <f>502*B4</f>
        <v>1255000</v>
      </c>
      <c r="C18" s="17"/>
      <c r="D18" s="10"/>
      <c r="E18" s="6"/>
      <c r="F18" s="5"/>
    </row>
    <row r="19" spans="1:14" ht="16.5" x14ac:dyDescent="0.3">
      <c r="A19" s="19" t="s">
        <v>16</v>
      </c>
      <c r="B19" s="24">
        <f>B17*0.03/12</f>
        <v>9481.84375</v>
      </c>
      <c r="C19" s="39"/>
      <c r="D19" s="10"/>
      <c r="E19" s="6"/>
      <c r="F19" s="5"/>
    </row>
    <row r="20" spans="1:14" x14ac:dyDescent="0.25">
      <c r="B20" s="12"/>
    </row>
    <row r="21" spans="1:14" x14ac:dyDescent="0.25">
      <c r="B21" s="12"/>
    </row>
    <row r="23" spans="1:14" x14ac:dyDescent="0.25">
      <c r="C23" t="s">
        <v>14</v>
      </c>
    </row>
    <row r="24" spans="1:14" x14ac:dyDescent="0.25">
      <c r="B24" s="9" t="s">
        <v>15</v>
      </c>
      <c r="C24" s="8" t="s">
        <v>20</v>
      </c>
      <c r="D24" s="8"/>
      <c r="E24" s="8" t="s">
        <v>11</v>
      </c>
      <c r="F24" s="8" t="s">
        <v>17</v>
      </c>
      <c r="G24" s="8" t="s">
        <v>18</v>
      </c>
      <c r="H24" s="8" t="s">
        <v>19</v>
      </c>
      <c r="I24" s="8"/>
    </row>
    <row r="25" spans="1:14" ht="17.25" x14ac:dyDescent="0.3">
      <c r="B25" s="9"/>
      <c r="C25" s="8">
        <v>600</v>
      </c>
      <c r="D25" s="8"/>
      <c r="E25" s="8">
        <v>5700000</v>
      </c>
      <c r="F25" s="10" t="e">
        <f t="shared" ref="F25:F31" si="0">E25/B25</f>
        <v>#DIV/0!</v>
      </c>
      <c r="G25" s="10">
        <f>E25/C25</f>
        <v>9500</v>
      </c>
      <c r="H25" s="10" t="e">
        <f>E25/#REF!</f>
        <v>#REF!</v>
      </c>
      <c r="I25" s="8" t="e">
        <f>C25/B25</f>
        <v>#DIV/0!</v>
      </c>
      <c r="J25" s="15"/>
    </row>
    <row r="26" spans="1:14" ht="17.25" x14ac:dyDescent="0.3">
      <c r="B26" s="9"/>
      <c r="C26" s="8"/>
      <c r="D26" s="8"/>
      <c r="E26" s="8"/>
      <c r="F26" s="10" t="e">
        <f t="shared" si="0"/>
        <v>#DIV/0!</v>
      </c>
      <c r="G26" s="10" t="e">
        <f>E26/C26</f>
        <v>#DIV/0!</v>
      </c>
      <c r="H26" s="10" t="e">
        <f>E26/#REF!</f>
        <v>#REF!</v>
      </c>
      <c r="I26" s="8" t="e">
        <f>C26/B26</f>
        <v>#DIV/0!</v>
      </c>
      <c r="J26" s="15"/>
    </row>
    <row r="27" spans="1:14" x14ac:dyDescent="0.25">
      <c r="B27" s="9"/>
      <c r="C27" s="8"/>
      <c r="D27" s="8"/>
      <c r="E27" s="10"/>
      <c r="F27" s="10" t="e">
        <f t="shared" si="0"/>
        <v>#DIV/0!</v>
      </c>
      <c r="G27" s="10" t="e">
        <f t="shared" ref="G27:G31" si="1">E27/C27</f>
        <v>#DIV/0!</v>
      </c>
      <c r="H27" s="10" t="e">
        <f>E27/#REF!</f>
        <v>#REF!</v>
      </c>
      <c r="I27" s="8"/>
    </row>
    <row r="28" spans="1:14" x14ac:dyDescent="0.25">
      <c r="B28" s="9"/>
      <c r="C28" s="8"/>
      <c r="D28" s="8"/>
      <c r="E28" s="10"/>
      <c r="F28" s="10" t="e">
        <f t="shared" si="0"/>
        <v>#DIV/0!</v>
      </c>
      <c r="G28" s="10" t="e">
        <f t="shared" si="1"/>
        <v>#DIV/0!</v>
      </c>
      <c r="H28" s="10" t="e">
        <f>E28/#REF!</f>
        <v>#REF!</v>
      </c>
      <c r="I28" s="8" t="e">
        <f>#REF!/B28</f>
        <v>#REF!</v>
      </c>
    </row>
    <row r="29" spans="1:14" x14ac:dyDescent="0.25">
      <c r="B29" s="9"/>
      <c r="C29" s="25"/>
      <c r="E29" s="26"/>
      <c r="F29" s="26" t="e">
        <f t="shared" si="0"/>
        <v>#DIV/0!</v>
      </c>
      <c r="G29" s="10" t="e">
        <f t="shared" si="1"/>
        <v>#DIV/0!</v>
      </c>
      <c r="H29" s="26" t="e">
        <f>E29/#REF!</f>
        <v>#REF!</v>
      </c>
      <c r="I29" s="8" t="e">
        <f>C29/B29</f>
        <v>#DIV/0!</v>
      </c>
    </row>
    <row r="30" spans="1:14" x14ac:dyDescent="0.25">
      <c r="E30" s="26"/>
      <c r="F30" s="26" t="e">
        <f t="shared" si="0"/>
        <v>#DIV/0!</v>
      </c>
      <c r="G30" s="26" t="e">
        <f t="shared" si="1"/>
        <v>#DIV/0!</v>
      </c>
      <c r="H30" s="26" t="e">
        <f>E30/#REF!</f>
        <v>#REF!</v>
      </c>
      <c r="I30" t="e">
        <f>#REF!/B30</f>
        <v>#REF!</v>
      </c>
    </row>
    <row r="31" spans="1:14" x14ac:dyDescent="0.25">
      <c r="E31" s="25"/>
      <c r="F31" s="26" t="e">
        <f t="shared" si="0"/>
        <v>#DIV/0!</v>
      </c>
      <c r="G31" s="26" t="e">
        <f t="shared" si="1"/>
        <v>#DIV/0!</v>
      </c>
      <c r="H31" s="26" t="e">
        <f>E31/#REF!</f>
        <v>#REF!</v>
      </c>
    </row>
    <row r="33" spans="1:11" x14ac:dyDescent="0.25">
      <c r="A33">
        <v>755</v>
      </c>
      <c r="B33">
        <v>10619924</v>
      </c>
      <c r="C33">
        <f t="shared" ref="C33:C39" si="2">B33/A33</f>
        <v>14066.124503311259</v>
      </c>
      <c r="D33">
        <v>100</v>
      </c>
      <c r="E33">
        <v>100</v>
      </c>
      <c r="F33">
        <f>E33+D33+B33</f>
        <v>10620124</v>
      </c>
      <c r="G33">
        <f>F33/A33</f>
        <v>14066.38940397351</v>
      </c>
      <c r="H33" s="6"/>
      <c r="I33" t="s">
        <v>24</v>
      </c>
      <c r="J33">
        <f>10.219*10.764</f>
        <v>109.99731599999998</v>
      </c>
      <c r="K33">
        <f>J33*40%</f>
        <v>43.998926399999995</v>
      </c>
    </row>
    <row r="34" spans="1:11" x14ac:dyDescent="0.25">
      <c r="B34"/>
      <c r="C34" s="54" t="e">
        <f t="shared" si="2"/>
        <v>#DIV/0!</v>
      </c>
      <c r="D34">
        <v>168000</v>
      </c>
      <c r="E34">
        <v>28000</v>
      </c>
      <c r="F34">
        <f>E34+D34+B34</f>
        <v>196000</v>
      </c>
      <c r="G34" t="e">
        <f>F34/A34</f>
        <v>#DIV/0!</v>
      </c>
      <c r="H34" s="6"/>
      <c r="I34" t="s">
        <v>25</v>
      </c>
    </row>
    <row r="35" spans="1:11" x14ac:dyDescent="0.25">
      <c r="B35" s="54"/>
      <c r="C35" s="54" t="e">
        <f t="shared" si="2"/>
        <v>#DIV/0!</v>
      </c>
      <c r="D35">
        <v>1218000</v>
      </c>
      <c r="E35">
        <v>30000</v>
      </c>
      <c r="F35">
        <f>E35+D35+B35</f>
        <v>1248000</v>
      </c>
      <c r="G35" t="e">
        <f>F35/A35</f>
        <v>#DIV/0!</v>
      </c>
      <c r="I35" t="s">
        <v>26</v>
      </c>
    </row>
    <row r="36" spans="1:11" x14ac:dyDescent="0.25">
      <c r="B36" s="54"/>
      <c r="C36" s="54" t="e">
        <f t="shared" si="2"/>
        <v>#DIV/0!</v>
      </c>
      <c r="D36" s="50">
        <v>1248000</v>
      </c>
      <c r="E36" s="50">
        <v>30000</v>
      </c>
      <c r="F36" s="50">
        <f>E36+D36+B36</f>
        <v>1278000</v>
      </c>
      <c r="G36" s="50" t="e">
        <f>F36/A36</f>
        <v>#DIV/0!</v>
      </c>
    </row>
    <row r="37" spans="1:11" ht="15.75" x14ac:dyDescent="0.25">
      <c r="A37" s="55"/>
      <c r="B37" s="54"/>
      <c r="C37" s="54" t="e">
        <f t="shared" si="2"/>
        <v>#DIV/0!</v>
      </c>
    </row>
    <row r="38" spans="1:11" ht="15.75" x14ac:dyDescent="0.25">
      <c r="A38" s="53"/>
      <c r="B38" s="50"/>
      <c r="C38" s="50" t="e">
        <f t="shared" si="2"/>
        <v>#DIV/0!</v>
      </c>
      <c r="D38" s="50">
        <v>1194000</v>
      </c>
      <c r="E38" s="50">
        <v>30000</v>
      </c>
      <c r="F38" s="50">
        <f>E38+D38+B38</f>
        <v>1224000</v>
      </c>
      <c r="G38" s="50" t="e">
        <f>F38/A38</f>
        <v>#DIV/0!</v>
      </c>
    </row>
    <row r="39" spans="1:11" ht="15.75" x14ac:dyDescent="0.25">
      <c r="A39" s="48"/>
      <c r="B39" s="49"/>
      <c r="C39" s="50" t="e">
        <f t="shared" si="2"/>
        <v>#DIV/0!</v>
      </c>
      <c r="D39" s="50">
        <v>1220500</v>
      </c>
      <c r="E39" s="50">
        <v>30000</v>
      </c>
      <c r="F39" s="50">
        <f>E39+D39+B39</f>
        <v>1250500</v>
      </c>
      <c r="G39" s="50" t="e">
        <f>F39/A39</f>
        <v>#DIV/0!</v>
      </c>
    </row>
    <row r="40" spans="1:11" ht="15.75" x14ac:dyDescent="0.25">
      <c r="A40" s="30"/>
    </row>
    <row r="41" spans="1:11" ht="15.75" x14ac:dyDescent="0.25">
      <c r="A41" s="30"/>
    </row>
    <row r="42" spans="1:11" ht="15.75" x14ac:dyDescent="0.25">
      <c r="A42" s="30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T3" sqref="T3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topLeftCell="A16" workbookViewId="0">
      <selection activeCell="J44" sqref="J44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2024-03-20T06:03:51Z</dcterms:modified>
</cp:coreProperties>
</file>