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Urmila Santosh Shukla\"/>
    </mc:Choice>
  </mc:AlternateContent>
  <xr:revisionPtr revIDLastSave="0" documentId="13_ncr:1_{79468541-11AB-4545-B4C2-454D696EE5B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1" i="4" l="1"/>
  <c r="T3" i="4"/>
  <c r="Q4" i="4" l="1"/>
  <c r="O28" i="4"/>
  <c r="T2" i="4"/>
  <c r="P3" i="4"/>
  <c r="P2" i="4"/>
  <c r="O1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Q5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<sst xmlns="http://schemas.openxmlformats.org/spreadsheetml/2006/main" count="28" uniqueCount="24">
  <si>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</si>
  <si>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</si>
  <si>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</si>
  <si>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</si>
  <si>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</si>
  <si>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</si>
  <si>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</si>
  <si>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</si>
  <si>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</si>
  <si>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</si>
  <si>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</si>
  <si>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</si>
  <si>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</si>
  <si>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Shop No 102, 1st Floor, Wing - A, Radha Raman CHSL, Wamanrao Bhoir Road, Kandharpada, Village - Dahisar, Dahisar West, Mumbai</t>
  </si>
  <si>
    <t>bua</t>
  </si>
  <si>
    <t>rate</t>
  </si>
  <si>
    <t>fmv</t>
  </si>
  <si>
    <t>agreement - 25..03.2019  - 95 lakhs</t>
  </si>
  <si>
    <t>ca</t>
  </si>
  <si>
    <t>17500 to 18000 on bua</t>
  </si>
  <si>
    <t>10.02.23</t>
  </si>
  <si>
    <t>S. No 101 &amp; 102 merged at site</t>
  </si>
  <si>
    <t>Part oc - 2006</t>
  </si>
  <si>
    <t>20000 on bua enquired with broker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</si>
</sst>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1553E-2A67-415F-9182-300555C08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F7F91C-339A-4A3B-8627-24303125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402318</xdr:colOff>
      <xdr:row>33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CBC3CC-E401-4A58-B232-46C5B87A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51918" cy="6249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335634</xdr:colOff>
      <xdr:row>36</xdr:row>
      <xdr:rowOff>29463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81079A-7BDB-45FD-8976-A4537833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85234" cy="63635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373143</xdr:colOff>
      <xdr:row>38</xdr:row>
      <xdr:rowOff>153246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308333-8A9C-4C81-BE58-9067E442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955543" cy="6058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249727</xdr:colOff>
      <xdr:row>38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EA4D3D-9A52-46FB-BB87-779FCE2AF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880127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123.33750000000001</v>
      </c>
      <c r="C2" s="4">
        <f>B2*1.2</f>
        <v>148.005</v>
      </c>
      <c r="D2" s="4">
        <f t="shared" ref="D2:D13" si="2">C2*1.2</f>
        <v>177.60599999999999</v>
      </c>
      <c r="E2" s="5">
        <f t="shared" ref="E2:E13" si="3">R2</f>
        <v>4000000</v>
      </c>
      <c r="F2" s="10">
        <f t="shared" ref="F2:F13" si="4">ROUND((E2/B2),0)</f>
        <v>32431</v>
      </c>
      <c r="G2" s="10">
        <f t="shared" ref="G2:G13" si="5">ROUND((E2/C2),0)</f>
        <v>27026</v>
      </c>
      <c r="H2" s="10">
        <f t="shared" ref="H2:H13" si="6">ROUND((E2/D2),0)</f>
        <v>22522</v>
      </c>
      <c r="I2" s="4" t="e">
        <f>#REF!</f>
        <v>#REF!</v>
      </c>
      <c r="J2" s="4" t="str">
        <f t="shared" ref="J2:J13" si="7">S2</f>
        <v>10.02.23</v>
      </c>
      <c r="O2">
        <v>0</v>
      </c>
      <c r="P2">
        <f>13.75*10.764</f>
        <v>148.005</v>
      </c>
      <c r="Q2">
        <f t="shared" ref="Q2:Q12" si="8">P2/1.2</f>
        <v>123.33750000000001</v>
      </c>
      <c r="R2" s="2">
        <v>4000000</v>
      </c>
      <c r="S2" s="8" t="s">
        <v>20</v>
      </c>
      <c r="T2" s="8">
        <f>F2*75%</f>
        <v>24323.25</v>
      </c>
    </row>
    <row r="3" spans="1:20" x14ac:dyDescent="0.25">
      <c r="A3" s="4">
        <f t="shared" si="0"/>
        <v>0</v>
      </c>
      <c r="B3" s="4">
        <f t="shared" si="1"/>
        <v>87.367800000000003</v>
      </c>
      <c r="C3" s="4">
        <f t="shared" ref="C3:C15" si="9">B3*1.2</f>
        <v>104.84135999999999</v>
      </c>
      <c r="D3" s="4">
        <f t="shared" si="2"/>
        <v>125.80963199999999</v>
      </c>
      <c r="E3" s="5">
        <f t="shared" si="3"/>
        <v>3000000</v>
      </c>
      <c r="F3" s="10">
        <f t="shared" si="4"/>
        <v>34338</v>
      </c>
      <c r="G3" s="10">
        <f t="shared" si="5"/>
        <v>28615</v>
      </c>
      <c r="H3" s="10">
        <f t="shared" si="6"/>
        <v>23846</v>
      </c>
      <c r="I3" s="4" t="e">
        <f>#REF!</f>
        <v>#REF!</v>
      </c>
      <c r="J3" s="4" t="str">
        <f t="shared" si="7"/>
        <v>10.02.23</v>
      </c>
      <c r="O3">
        <v>0</v>
      </c>
      <c r="P3">
        <f>9.74*10.764</f>
        <v>104.84135999999999</v>
      </c>
      <c r="Q3">
        <f t="shared" si="8"/>
        <v>87.367800000000003</v>
      </c>
      <c r="R3" s="2">
        <v>3000000</v>
      </c>
      <c r="S3" s="8" t="s">
        <v>20</v>
      </c>
      <c r="T3" s="8">
        <f>F3*75%</f>
        <v>25753.5</v>
      </c>
    </row>
    <row r="4" spans="1:20" x14ac:dyDescent="0.25">
      <c r="A4" s="4">
        <f t="shared" si="0"/>
        <v>0</v>
      </c>
      <c r="B4" s="4">
        <f t="shared" si="1"/>
        <v>187.5</v>
      </c>
      <c r="C4" s="4">
        <f t="shared" si="9"/>
        <v>225</v>
      </c>
      <c r="D4" s="4">
        <f t="shared" si="2"/>
        <v>270</v>
      </c>
      <c r="E4" s="5">
        <f t="shared" si="3"/>
        <v>10000000</v>
      </c>
      <c r="F4" s="10">
        <f t="shared" si="4"/>
        <v>53333</v>
      </c>
      <c r="G4" s="10">
        <f t="shared" si="5"/>
        <v>44444</v>
      </c>
      <c r="H4" s="10">
        <f t="shared" si="6"/>
        <v>37037</v>
      </c>
      <c r="I4" s="4" t="e">
        <f>#REF!</f>
        <v>#REF!</v>
      </c>
      <c r="J4" s="4">
        <f t="shared" si="7"/>
        <v>0</v>
      </c>
      <c r="O4">
        <v>0</v>
      </c>
      <c r="P4">
        <v>225</v>
      </c>
      <c r="Q4">
        <f t="shared" si="8"/>
        <v>187.5</v>
      </c>
      <c r="R4" s="2">
        <v>10000000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245</v>
      </c>
      <c r="C5" s="4">
        <f t="shared" si="9"/>
        <v>294</v>
      </c>
      <c r="D5" s="4">
        <f t="shared" si="2"/>
        <v>352.8</v>
      </c>
      <c r="E5" s="5">
        <f t="shared" si="3"/>
        <v>7200000</v>
      </c>
      <c r="F5" s="10">
        <f t="shared" si="4"/>
        <v>29388</v>
      </c>
      <c r="G5" s="10">
        <f t="shared" si="5"/>
        <v>24490</v>
      </c>
      <c r="H5" s="10">
        <f t="shared" si="6"/>
        <v>20408</v>
      </c>
      <c r="I5" s="4" t="e">
        <f>#REF!</f>
        <v>#REF!</v>
      </c>
      <c r="J5" s="4">
        <f t="shared" si="7"/>
        <v>0</v>
      </c>
      <c r="O5">
        <v>0</v>
      </c>
      <c r="P5">
        <v>294</v>
      </c>
      <c r="Q5">
        <f t="shared" si="8"/>
        <v>245</v>
      </c>
      <c r="R5" s="2">
        <v>7200000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120</v>
      </c>
      <c r="C6" s="4">
        <f t="shared" si="9"/>
        <v>144</v>
      </c>
      <c r="D6" s="4">
        <f t="shared" si="2"/>
        <v>172.79999999999998</v>
      </c>
      <c r="E6" s="5">
        <f t="shared" si="3"/>
        <v>4200000</v>
      </c>
      <c r="F6" s="10">
        <f t="shared" si="4"/>
        <v>35000</v>
      </c>
      <c r="G6" s="10">
        <f t="shared" si="5"/>
        <v>29167</v>
      </c>
      <c r="H6" s="10">
        <f t="shared" si="6"/>
        <v>24306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v>120</v>
      </c>
      <c r="R6" s="2">
        <v>4200000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160</v>
      </c>
      <c r="C7" s="4">
        <f t="shared" si="9"/>
        <v>192</v>
      </c>
      <c r="D7" s="4">
        <f t="shared" si="2"/>
        <v>230.39999999999998</v>
      </c>
      <c r="E7" s="5">
        <f t="shared" si="3"/>
        <v>5200000</v>
      </c>
      <c r="F7" s="10">
        <f t="shared" si="4"/>
        <v>32500</v>
      </c>
      <c r="G7" s="10">
        <f t="shared" si="5"/>
        <v>27083</v>
      </c>
      <c r="H7" s="10">
        <f t="shared" si="6"/>
        <v>22569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160</v>
      </c>
      <c r="R7" s="2">
        <v>5200000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18</v>
      </c>
      <c r="J18">
        <v>1490</v>
      </c>
    </row>
    <row r="19" spans="7:24" x14ac:dyDescent="0.25">
      <c r="I19" t="s">
        <v>14</v>
      </c>
      <c r="J19">
        <v>1788</v>
      </c>
      <c r="O19">
        <f>J19/J18</f>
        <v>1.2</v>
      </c>
    </row>
    <row r="20" spans="7:24" x14ac:dyDescent="0.25">
      <c r="I20" t="s">
        <v>15</v>
      </c>
      <c r="J20">
        <v>19000</v>
      </c>
    </row>
    <row r="21" spans="7:24" x14ac:dyDescent="0.25">
      <c r="I21" t="s">
        <v>16</v>
      </c>
      <c r="J21">
        <f>J20*J19</f>
        <v>33972000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23</v>
      </c>
      <c r="O28">
        <f>95*2</f>
        <v>190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 t="s">
        <v>22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2024-03-20T09:13:54Z</dcterms:modified>
</cp:coreProperties>
</file>