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C20" i="5" l="1"/>
  <c r="F7" i="5"/>
  <c r="M14" i="5"/>
  <c r="L14" i="5"/>
  <c r="L12" i="5"/>
  <c r="L11" i="5"/>
  <c r="M7" i="5"/>
  <c r="L7" i="5"/>
  <c r="P9" i="5"/>
  <c r="B22" i="5"/>
  <c r="B21" i="5"/>
  <c r="B18" i="5"/>
  <c r="B23" i="5"/>
  <c r="B20" i="5"/>
  <c r="B15" i="5"/>
  <c r="B13" i="5"/>
  <c r="B8" i="5"/>
  <c r="B12" i="5" l="1"/>
  <c r="B7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H6" i="1" l="1"/>
  <c r="H7" i="1" s="1"/>
  <c r="J41" i="1" l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<sst xmlns="http://schemas.openxmlformats.org/spreadsheetml/2006/main" count="69" uniqueCount="48">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</sst>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7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0" fillId="0" borderId="1" xfId="1" applyFont="1" applyBorder="1"/>
    <xf numFmtId="167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3"/>
  <sheetViews>
    <sheetView tabSelected="1" workbookViewId="0">
      <selection activeCell="C21" sqref="C21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12" max="12" width="11.5703125" bestFit="1" customWidth="1"/>
    <col min="13" max="13" width="10" bestFit="1" customWidth="1"/>
    <col min="16" max="16" width="14.28515625" bestFit="1" customWidth="1"/>
  </cols>
  <sheetData>
    <row r="2" spans="1:16" x14ac:dyDescent="0.25">
      <c r="A2" s="17"/>
      <c r="B2" s="17"/>
    </row>
    <row r="3" spans="1:16" x14ac:dyDescent="0.25">
      <c r="A3" s="17" t="s">
        <v>34</v>
      </c>
      <c r="B3" s="17"/>
    </row>
    <row r="4" spans="1:16" x14ac:dyDescent="0.25">
      <c r="A4" s="17" t="s">
        <v>20</v>
      </c>
      <c r="B4" s="17">
        <v>2024</v>
      </c>
    </row>
    <row r="5" spans="1:16" x14ac:dyDescent="0.25">
      <c r="A5" s="17" t="s">
        <v>21</v>
      </c>
      <c r="B5" s="17">
        <v>2004</v>
      </c>
    </row>
    <row r="6" spans="1:16" x14ac:dyDescent="0.25">
      <c r="A6" s="17" t="s">
        <v>22</v>
      </c>
      <c r="B6" s="17">
        <f>B4-B5</f>
        <v>20</v>
      </c>
      <c r="E6" t="s">
        <v>35</v>
      </c>
      <c r="F6">
        <v>709</v>
      </c>
      <c r="L6" s="1">
        <v>151830</v>
      </c>
      <c r="M6" s="1"/>
    </row>
    <row r="7" spans="1:16" x14ac:dyDescent="0.25">
      <c r="A7" s="17"/>
      <c r="B7" s="17">
        <f>60-B6</f>
        <v>40</v>
      </c>
      <c r="E7" t="s">
        <v>47</v>
      </c>
      <c r="F7">
        <f>F6*1.2</f>
        <v>850.8</v>
      </c>
      <c r="L7" s="50">
        <f>L6/100*105</f>
        <v>159421.5</v>
      </c>
      <c r="M7" s="50">
        <f>L7/10.764</f>
        <v>14810.61872909699</v>
      </c>
      <c r="P7" s="1">
        <v>851</v>
      </c>
    </row>
    <row r="8" spans="1:16" x14ac:dyDescent="0.25">
      <c r="A8" s="17" t="s">
        <v>23</v>
      </c>
      <c r="B8" s="46">
        <f>851*2800</f>
        <v>2382800</v>
      </c>
      <c r="L8" s="1"/>
      <c r="M8" s="1"/>
      <c r="P8" s="1">
        <v>12840</v>
      </c>
    </row>
    <row r="9" spans="1:16" x14ac:dyDescent="0.25">
      <c r="A9" s="17" t="s">
        <v>24</v>
      </c>
      <c r="B9" s="17"/>
      <c r="L9" s="1">
        <v>53370</v>
      </c>
      <c r="M9" s="1"/>
      <c r="P9" s="1">
        <f>P8*P7</f>
        <v>10926840</v>
      </c>
    </row>
    <row r="10" spans="1:16" x14ac:dyDescent="0.25">
      <c r="A10" s="17"/>
      <c r="B10" s="17"/>
      <c r="L10" s="1"/>
      <c r="M10" s="1"/>
    </row>
    <row r="11" spans="1:16" x14ac:dyDescent="0.25">
      <c r="A11" s="17" t="s">
        <v>25</v>
      </c>
      <c r="B11" s="17">
        <f>100-10</f>
        <v>90</v>
      </c>
      <c r="L11" s="1">
        <f>L7-L9</f>
        <v>106051.5</v>
      </c>
      <c r="M11" s="1"/>
    </row>
    <row r="12" spans="1:16" x14ac:dyDescent="0.25">
      <c r="A12" s="17" t="s">
        <v>26</v>
      </c>
      <c r="B12" s="17">
        <f>B11*B6/60</f>
        <v>30</v>
      </c>
      <c r="L12" s="1">
        <f>L11*80%</f>
        <v>84841.200000000012</v>
      </c>
      <c r="M12" s="1"/>
    </row>
    <row r="13" spans="1:16" x14ac:dyDescent="0.25">
      <c r="A13" s="17"/>
      <c r="B13" s="47">
        <f>B12%</f>
        <v>0.3</v>
      </c>
      <c r="L13" s="1"/>
      <c r="M13" s="1"/>
    </row>
    <row r="14" spans="1:16" x14ac:dyDescent="0.25">
      <c r="A14" s="17"/>
      <c r="B14" s="17"/>
      <c r="L14" s="50">
        <f>L12+L9</f>
        <v>138211.20000000001</v>
      </c>
      <c r="M14" s="50">
        <f>L14/10.764</f>
        <v>12840.133779264215</v>
      </c>
    </row>
    <row r="15" spans="1:16" x14ac:dyDescent="0.25">
      <c r="A15" s="17" t="s">
        <v>27</v>
      </c>
      <c r="B15" s="46">
        <f>ROUND((B8*B13),0)</f>
        <v>714840</v>
      </c>
    </row>
    <row r="16" spans="1:16" x14ac:dyDescent="0.25">
      <c r="A16" s="17" t="s">
        <v>15</v>
      </c>
      <c r="B16" s="46">
        <v>709</v>
      </c>
    </row>
    <row r="17" spans="1:9" x14ac:dyDescent="0.25">
      <c r="A17" s="17" t="s">
        <v>42</v>
      </c>
      <c r="B17" s="49">
        <v>28000</v>
      </c>
    </row>
    <row r="18" spans="1:9" x14ac:dyDescent="0.25">
      <c r="A18" s="17" t="s">
        <v>28</v>
      </c>
      <c r="B18" s="46">
        <f>B17*B16</f>
        <v>19852000</v>
      </c>
    </row>
    <row r="19" spans="1:9" x14ac:dyDescent="0.25">
      <c r="A19" s="17" t="s">
        <v>29</v>
      </c>
      <c r="B19" s="17"/>
    </row>
    <row r="20" spans="1:9" x14ac:dyDescent="0.25">
      <c r="A20" s="43" t="s">
        <v>30</v>
      </c>
      <c r="B20" s="48">
        <f>B18-B15</f>
        <v>19137160</v>
      </c>
      <c r="C20" s="5">
        <f>B20/851</f>
        <v>22487.849588719153</v>
      </c>
    </row>
    <row r="21" spans="1:9" x14ac:dyDescent="0.25">
      <c r="A21" s="43" t="s">
        <v>31</v>
      </c>
      <c r="B21" s="48">
        <f>ROUND((B20*90%),0)</f>
        <v>17223444</v>
      </c>
    </row>
    <row r="22" spans="1:9" x14ac:dyDescent="0.25">
      <c r="A22" s="43" t="s">
        <v>32</v>
      </c>
      <c r="B22" s="48">
        <f>ROUND((B20*80%),0)</f>
        <v>15309728</v>
      </c>
    </row>
    <row r="23" spans="1:9" x14ac:dyDescent="0.25">
      <c r="A23" s="43" t="s">
        <v>33</v>
      </c>
      <c r="B23" s="48">
        <f>B20*0.04/12</f>
        <v>63790.533333333333</v>
      </c>
    </row>
    <row r="25" spans="1:9" x14ac:dyDescent="0.25">
      <c r="B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2024-03-23T06:58:05Z</dcterms:modified>
</cp:coreProperties>
</file>