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Andheri (East) Seepz\Jayshree Dinkar Harale\"/>
    </mc:Choice>
  </mc:AlternateContent>
  <xr:revisionPtr revIDLastSave="0" documentId="13_ncr:1_{6076F854-C705-4707-B39C-E2315489D38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H29" i="4"/>
  <c r="H28" i="4"/>
  <c r="C4" i="25"/>
  <c r="P9" i="4" l="1"/>
  <c r="Q9" i="4" s="1"/>
  <c r="P8" i="4"/>
  <c r="P7" i="4"/>
  <c r="P6" i="4"/>
  <c r="P5" i="4"/>
  <c r="P4" i="4"/>
  <c r="Q4" i="4" s="1"/>
  <c r="P3" i="4"/>
  <c r="P2" i="4"/>
  <c r="G28" i="4"/>
  <c r="C5" i="25" l="1"/>
  <c r="Q2" i="4"/>
  <c r="Q3" i="4"/>
  <c r="B3" i="4" s="1"/>
  <c r="C3" i="4" s="1"/>
  <c r="D3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B9" i="4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<sst xmlns="http://schemas.openxmlformats.org/spreadsheetml/2006/main" count="138" uniqueCount="96">
  <si>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</si>
  <si>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</si>
  <si>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</si>
  <si>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</si>
  <si>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</si>
  <si>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</si>
  <si>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</si>
  <si>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</si>
  <si>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</si>
  <si>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</si>
  <si>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</si>
  <si>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</si>
  <si>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</si>
  <si>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</si>
  <si>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</si>
  <si>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</si>
  <si>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</si>
  <si>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</si>
  <si>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</si>
  <si>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</si>
  <si>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</si>
  <si>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</si>
  <si>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</si>
  <si>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</si>
  <si>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</si>
  <si>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</si>
  <si>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</si>
  <si>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</si>
  <si>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</si>
  <si>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</si>
  <si>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</si>
  <si>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</si>
  <si>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</si>
  <si>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</si>
  <si>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</si>
  <si>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</si>
  <si>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</si>
  <si>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</si>
  <si>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</si>
  <si>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</si>
  <si>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</si>
  <si>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</si>
  <si>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</si>
  <si>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</si>
  <si>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</si>
  <si>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</si>
  <si>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</si>
  <si>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</si>
  <si>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</si>
  <si>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</si>
  <si>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</si>
  <si>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</si>
  <si>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</si>
  <si>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</si>
  <si>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</si>
  <si>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</si>
  <si>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</si>
  <si>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</si>
  <si>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</si>
  <si>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</si>
  <si>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</si>
  <si>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</si>
  <si>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</si>
  <si>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</si>
  <si>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</si>
  <si>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</si>
  <si>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</si>
  <si>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</si>
  <si>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</si>
  <si>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</si>
  <si>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</si>
  <si>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</si>
  <si>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</si>
  <si>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</si>
  <si>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</si>
  <si>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</si>
  <si>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</si>
  <si>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</si>
  <si>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</si>
  <si>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</si>
  <si>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</si>
  <si>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</si>
  <si>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</si>
  <si>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</si>
  <si>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YOC-1993</t>
  </si>
  <si>
    <t>GROUND</t>
  </si>
  <si>
    <t>1ST FLOOR</t>
  </si>
  <si>
    <t>TMCA</t>
  </si>
  <si>
    <t>1 TO 1.10 CRS.</t>
  </si>
  <si>
    <t>IGR-07.08.23</t>
  </si>
  <si>
    <t>IGR-11.03.24</t>
  </si>
  <si>
    <t>IGR-05.03.24</t>
  </si>
  <si>
    <t>IGR-18.02.24</t>
  </si>
  <si>
    <t>IGR-30.01.24</t>
  </si>
  <si>
    <t>IGR-26.12.23</t>
  </si>
  <si>
    <t>IGR-24.05.23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</si>
</sst>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7C50A-D34A-4BD6-A0E0-BE6ACF06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40403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32E708-50C3-4402-BC7C-754FF7430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99603" cy="88975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7678E4-6229-4400-A441-FD4E3EA8E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23C1A-3586-4FB6-9CD4-36961040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D3A5B-0DED-4015-844B-CD785D56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2A9C4-CA75-4A68-8D3B-78896BC91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104F6-B259-4BEA-9173-AF508A15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4CBA5-845D-4212-AAD2-7353286D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36C25C-0F23-4956-800F-02D3EDDB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7B46D8-92D9-4AD0-9B21-5064E4AA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554739</xdr:colOff>
      <xdr:row>46</xdr:row>
      <xdr:rowOff>67907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0B1F98-7DCF-4E81-8FC1-71F607F6B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04339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141110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141110</v>
      </c>
      <c r="D5" s="63" t="s">
        <v>62</v>
      </c>
      <c r="E5" s="64">
        <f>C5/10.764</f>
        <v>13109.438870308437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65140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75970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52419.299999999996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117559.29999999999</v>
      </c>
      <c r="D9" s="63" t="s">
        <v>62</v>
      </c>
      <c r="E9" s="64">
        <f>C9/10.764</f>
        <v>10921.525455221106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31</v>
      </c>
      <c r="D13" s="70">
        <f>D12-C13</f>
        <v>69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F27D6-E4C4-4EEF-B64C-1A4BA69ADAD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O33" sqref="O3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23300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20800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29</v>
      </c>
      <c r="D8" s="26">
        <v>1993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46.5</v>
      </c>
      <c r="D10" s="26"/>
      <c r="F10" s="19"/>
    </row>
    <row r="11" spans="1:6" x14ac:dyDescent="0.25">
      <c r="A11" s="16"/>
      <c r="B11" s="27"/>
      <c r="C11" s="28">
        <f>C10%</f>
        <v>0.46500000000000002</v>
      </c>
      <c r="D11" s="28"/>
      <c r="F11" s="19"/>
    </row>
    <row r="12" spans="1:6" x14ac:dyDescent="0.25">
      <c r="A12" s="16" t="s">
        <v>21</v>
      </c>
      <c r="B12" s="20"/>
      <c r="C12" s="21">
        <f>C6*C11</f>
        <v>1162.5</v>
      </c>
      <c r="D12" s="24"/>
      <c r="F12" s="19"/>
    </row>
    <row r="13" spans="1:6" x14ac:dyDescent="0.25">
      <c r="A13" s="16" t="s">
        <v>22</v>
      </c>
      <c r="B13" s="20"/>
      <c r="C13" s="21">
        <f>C6-C12</f>
        <v>1337.5</v>
      </c>
      <c r="D13" s="24"/>
      <c r="F13" s="19"/>
    </row>
    <row r="14" spans="1:6" x14ac:dyDescent="0.25">
      <c r="A14" s="16" t="s">
        <v>15</v>
      </c>
      <c r="B14" s="20"/>
      <c r="C14" s="21">
        <f>C5</f>
        <v>20800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22138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431</v>
      </c>
      <c r="D18" s="26"/>
      <c r="F18" s="19"/>
    </row>
    <row r="19" spans="1:6" x14ac:dyDescent="0.25">
      <c r="A19" s="16" t="s">
        <v>73</v>
      </c>
      <c r="B19" s="6"/>
      <c r="C19" s="32">
        <f>C18*C16</f>
        <v>9541478</v>
      </c>
      <c r="D19" s="33"/>
      <c r="E19" s="70"/>
      <c r="F19" s="34"/>
    </row>
    <row r="20" spans="1:6" x14ac:dyDescent="0.25">
      <c r="A20" s="16" t="s">
        <v>24</v>
      </c>
      <c r="C20" s="35">
        <f>C19*90%</f>
        <v>8587330.2000000011</v>
      </c>
      <c r="D20" s="32"/>
      <c r="F20" s="19"/>
    </row>
    <row r="21" spans="1:6" x14ac:dyDescent="0.25">
      <c r="A21" s="16" t="s">
        <v>25</v>
      </c>
      <c r="C21" s="35">
        <f>C19*80%</f>
        <v>7633182.4000000004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1077500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19878.079166666666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224.24999999999997</v>
      </c>
      <c r="C2" s="4">
        <f t="shared" ref="C2:C16" si="1">B2*1.2</f>
        <v>269.09999999999997</v>
      </c>
      <c r="D2" s="4">
        <f t="shared" ref="D2:D16" si="2">C2*1.2</f>
        <v>322.91999999999996</v>
      </c>
      <c r="E2" s="5">
        <f t="shared" ref="E2:E16" si="3">R2</f>
        <v>4975000</v>
      </c>
      <c r="F2" s="4">
        <f t="shared" ref="F2:F15" si="4">ROUND((E2/B2),0)</f>
        <v>22185</v>
      </c>
      <c r="G2" s="80">
        <f t="shared" ref="G2:G15" si="5">ROUND((E2/C2),0)</f>
        <v>18488</v>
      </c>
      <c r="H2" s="80">
        <f t="shared" ref="H2:H15" si="6">ROUND((E2/D2),0)</f>
        <v>15406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f>25*10.764</f>
        <v>269.09999999999997</v>
      </c>
      <c r="Q2" s="81">
        <f t="shared" ref="Q2:Q10" si="9">P2/1.2</f>
        <v>224.24999999999997</v>
      </c>
      <c r="R2" s="82">
        <v>4975000</v>
      </c>
      <c r="S2" s="82" t="s">
        <v>89</v>
      </c>
    </row>
    <row r="3" spans="1:19" x14ac:dyDescent="0.25">
      <c r="A3" s="4">
        <v>2</v>
      </c>
      <c r="B3" s="4">
        <f t="shared" si="0"/>
        <v>224.24999999999997</v>
      </c>
      <c r="C3" s="4">
        <f t="shared" si="1"/>
        <v>269.09999999999997</v>
      </c>
      <c r="D3" s="4">
        <f t="shared" si="2"/>
        <v>322.91999999999996</v>
      </c>
      <c r="E3" s="5">
        <f t="shared" si="3"/>
        <v>6000000</v>
      </c>
      <c r="F3" s="4">
        <f t="shared" si="4"/>
        <v>26756</v>
      </c>
      <c r="G3" s="80">
        <f t="shared" si="5"/>
        <v>22297</v>
      </c>
      <c r="H3" s="80">
        <f t="shared" si="6"/>
        <v>18580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>25*10.764</f>
        <v>269.09999999999997</v>
      </c>
      <c r="Q3" s="81">
        <f t="shared" si="9"/>
        <v>224.24999999999997</v>
      </c>
      <c r="R3" s="82">
        <v>6000000</v>
      </c>
      <c r="S3" s="82" t="s">
        <v>90</v>
      </c>
    </row>
    <row r="4" spans="1:19" x14ac:dyDescent="0.25">
      <c r="A4" s="4">
        <v>3</v>
      </c>
      <c r="B4" s="4">
        <f t="shared" si="0"/>
        <v>224.24999999999997</v>
      </c>
      <c r="C4" s="4">
        <f t="shared" si="1"/>
        <v>269.09999999999997</v>
      </c>
      <c r="D4" s="4">
        <f t="shared" si="2"/>
        <v>322.91999999999996</v>
      </c>
      <c r="E4" s="5">
        <f t="shared" si="3"/>
        <v>4100000</v>
      </c>
      <c r="F4" s="4">
        <f t="shared" si="4"/>
        <v>18283</v>
      </c>
      <c r="G4" s="80">
        <f t="shared" si="5"/>
        <v>15236</v>
      </c>
      <c r="H4" s="80">
        <f t="shared" si="6"/>
        <v>12697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>25*10.764</f>
        <v>269.09999999999997</v>
      </c>
      <c r="Q4" s="81">
        <f t="shared" ref="Q4" si="10">P4/1.2</f>
        <v>224.24999999999997</v>
      </c>
      <c r="R4" s="82">
        <v>4100000</v>
      </c>
      <c r="S4" s="82" t="s">
        <v>91</v>
      </c>
    </row>
    <row r="5" spans="1:19" x14ac:dyDescent="0.25">
      <c r="A5" s="4">
        <v>4</v>
      </c>
      <c r="B5" s="4">
        <f t="shared" si="0"/>
        <v>224.24999999999997</v>
      </c>
      <c r="C5" s="4">
        <f t="shared" si="1"/>
        <v>269.09999999999997</v>
      </c>
      <c r="D5" s="4">
        <f t="shared" si="2"/>
        <v>322.91999999999996</v>
      </c>
      <c r="E5" s="5">
        <f t="shared" si="3"/>
        <v>5200000</v>
      </c>
      <c r="F5" s="4">
        <f t="shared" si="4"/>
        <v>23188</v>
      </c>
      <c r="G5" s="80">
        <f t="shared" si="5"/>
        <v>19324</v>
      </c>
      <c r="H5" s="80">
        <f t="shared" si="6"/>
        <v>16103</v>
      </c>
      <c r="I5" s="80">
        <f t="shared" si="7"/>
        <v>0</v>
      </c>
      <c r="J5" s="80">
        <f t="shared" si="8"/>
        <v>0</v>
      </c>
      <c r="K5" s="81"/>
      <c r="L5" s="81"/>
      <c r="M5" s="81"/>
      <c r="N5" s="81"/>
      <c r="O5" s="81">
        <v>0</v>
      </c>
      <c r="P5" s="81">
        <f>25*10.764</f>
        <v>269.09999999999997</v>
      </c>
      <c r="Q5" s="81">
        <f t="shared" si="9"/>
        <v>224.24999999999997</v>
      </c>
      <c r="R5" s="82">
        <v>5200000</v>
      </c>
      <c r="S5" s="82" t="s">
        <v>92</v>
      </c>
    </row>
    <row r="6" spans="1:19" x14ac:dyDescent="0.25">
      <c r="A6" s="4">
        <v>5</v>
      </c>
      <c r="B6" s="4">
        <f t="shared" si="0"/>
        <v>358.79999999999995</v>
      </c>
      <c r="C6" s="4">
        <f t="shared" si="1"/>
        <v>430.55999999999995</v>
      </c>
      <c r="D6" s="4">
        <f t="shared" si="2"/>
        <v>516.67199999999991</v>
      </c>
      <c r="E6" s="5">
        <f t="shared" si="3"/>
        <v>8515000</v>
      </c>
      <c r="F6" s="4">
        <f t="shared" si="4"/>
        <v>23732</v>
      </c>
      <c r="G6" s="77">
        <f t="shared" si="5"/>
        <v>19777</v>
      </c>
      <c r="H6" s="77">
        <f t="shared" si="6"/>
        <v>16480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>40*10.764</f>
        <v>430.55999999999995</v>
      </c>
      <c r="Q6" s="7">
        <f t="shared" si="9"/>
        <v>358.79999999999995</v>
      </c>
      <c r="R6" s="78">
        <v>8515000</v>
      </c>
      <c r="S6" s="78" t="s">
        <v>93</v>
      </c>
    </row>
    <row r="7" spans="1:19" x14ac:dyDescent="0.25">
      <c r="A7" s="4">
        <v>6</v>
      </c>
      <c r="B7" s="4">
        <f t="shared" si="0"/>
        <v>269.09999999999997</v>
      </c>
      <c r="C7" s="4">
        <f t="shared" si="1"/>
        <v>322.91999999999996</v>
      </c>
      <c r="D7" s="4">
        <f t="shared" si="2"/>
        <v>387.50399999999996</v>
      </c>
      <c r="E7" s="5">
        <f t="shared" si="3"/>
        <v>7350000</v>
      </c>
      <c r="F7" s="4">
        <f t="shared" si="4"/>
        <v>27313</v>
      </c>
      <c r="G7" s="77">
        <f t="shared" si="5"/>
        <v>22761</v>
      </c>
      <c r="H7" s="77">
        <f t="shared" si="6"/>
        <v>18968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>30*10.764</f>
        <v>322.91999999999996</v>
      </c>
      <c r="Q7" s="7">
        <f t="shared" si="9"/>
        <v>269.09999999999997</v>
      </c>
      <c r="R7" s="78">
        <v>7350000</v>
      </c>
      <c r="S7" s="78" t="s">
        <v>94</v>
      </c>
    </row>
    <row r="8" spans="1:19" x14ac:dyDescent="0.25">
      <c r="A8" s="4">
        <v>7</v>
      </c>
      <c r="B8" s="4">
        <f t="shared" si="0"/>
        <v>358.79999999999995</v>
      </c>
      <c r="C8" s="4">
        <f t="shared" si="1"/>
        <v>430.55999999999995</v>
      </c>
      <c r="D8" s="4">
        <f t="shared" si="2"/>
        <v>516.67199999999991</v>
      </c>
      <c r="E8" s="5">
        <f t="shared" si="3"/>
        <v>7500000</v>
      </c>
      <c r="F8" s="4">
        <f t="shared" si="4"/>
        <v>20903</v>
      </c>
      <c r="G8" s="80">
        <f t="shared" si="5"/>
        <v>17419</v>
      </c>
      <c r="H8" s="80">
        <f t="shared" si="6"/>
        <v>14516</v>
      </c>
      <c r="I8" s="80">
        <f t="shared" si="7"/>
        <v>0</v>
      </c>
      <c r="J8" s="80">
        <f t="shared" si="8"/>
        <v>0</v>
      </c>
      <c r="K8" s="81"/>
      <c r="L8" s="81"/>
      <c r="M8" s="81"/>
      <c r="N8" s="81"/>
      <c r="O8" s="81">
        <v>0</v>
      </c>
      <c r="P8" s="81">
        <f>40*10.764</f>
        <v>430.55999999999995</v>
      </c>
      <c r="Q8" s="81">
        <f t="shared" si="9"/>
        <v>358.79999999999995</v>
      </c>
      <c r="R8" s="82">
        <v>7500000</v>
      </c>
      <c r="S8" s="82" t="s">
        <v>95</v>
      </c>
    </row>
    <row r="9" spans="1:19" x14ac:dyDescent="0.25">
      <c r="A9" s="4">
        <v>8</v>
      </c>
      <c r="B9" s="4">
        <f t="shared" si="0"/>
        <v>358.79999999999995</v>
      </c>
      <c r="C9" s="4">
        <f t="shared" si="1"/>
        <v>430.55999999999995</v>
      </c>
      <c r="D9" s="4">
        <f t="shared" si="2"/>
        <v>516.67199999999991</v>
      </c>
      <c r="E9" s="5">
        <f t="shared" si="3"/>
        <v>7100000</v>
      </c>
      <c r="F9" s="4">
        <f t="shared" si="4"/>
        <v>19788</v>
      </c>
      <c r="G9" s="80">
        <f t="shared" si="5"/>
        <v>16490</v>
      </c>
      <c r="H9" s="80">
        <f t="shared" si="6"/>
        <v>13742</v>
      </c>
      <c r="I9" s="80">
        <f t="shared" si="7"/>
        <v>0</v>
      </c>
      <c r="J9" s="80">
        <f t="shared" si="8"/>
        <v>0</v>
      </c>
      <c r="K9" s="81"/>
      <c r="L9" s="81"/>
      <c r="M9" s="81"/>
      <c r="N9" s="81"/>
      <c r="O9" s="81">
        <v>0</v>
      </c>
      <c r="P9" s="81">
        <f>40*10.764</f>
        <v>430.55999999999995</v>
      </c>
      <c r="Q9" s="81">
        <f t="shared" ref="Q9" si="11">P9/1.2</f>
        <v>358.79999999999995</v>
      </c>
      <c r="R9" s="82">
        <v>7100000</v>
      </c>
      <c r="S9" s="82" t="s">
        <v>95</v>
      </c>
    </row>
    <row r="10" spans="1:19" x14ac:dyDescent="0.25">
      <c r="A10" s="4">
        <v>9</v>
      </c>
      <c r="B10" s="4">
        <f t="shared" si="0"/>
        <v>541.66666666666674</v>
      </c>
      <c r="C10" s="4">
        <f t="shared" si="1"/>
        <v>650.00000000000011</v>
      </c>
      <c r="D10" s="4">
        <f t="shared" si="2"/>
        <v>780.00000000000011</v>
      </c>
      <c r="E10" s="5">
        <f t="shared" si="3"/>
        <v>11500000</v>
      </c>
      <c r="F10" s="4">
        <f t="shared" si="4"/>
        <v>21231</v>
      </c>
      <c r="G10" s="4">
        <f t="shared" si="5"/>
        <v>17692</v>
      </c>
      <c r="H10" s="4">
        <f t="shared" si="6"/>
        <v>14744</v>
      </c>
      <c r="I10" s="4">
        <f t="shared" si="7"/>
        <v>0</v>
      </c>
      <c r="J10" s="4">
        <f t="shared" si="8"/>
        <v>0</v>
      </c>
      <c r="O10">
        <v>0</v>
      </c>
      <c r="P10">
        <v>650</v>
      </c>
      <c r="Q10">
        <f t="shared" si="9"/>
        <v>541.66666666666674</v>
      </c>
      <c r="R10" s="2">
        <v>11500000</v>
      </c>
      <c r="S10" s="2"/>
    </row>
    <row r="11" spans="1:19" x14ac:dyDescent="0.25">
      <c r="A11" s="4">
        <v>10</v>
      </c>
      <c r="B11" s="4">
        <f t="shared" si="0"/>
        <v>1083.3333333333335</v>
      </c>
      <c r="C11" s="4">
        <f t="shared" si="1"/>
        <v>1300.0000000000002</v>
      </c>
      <c r="D11" s="4">
        <f t="shared" si="2"/>
        <v>1560.0000000000002</v>
      </c>
      <c r="E11" s="5">
        <f t="shared" si="3"/>
        <v>13000000</v>
      </c>
      <c r="F11" s="4">
        <f t="shared" si="4"/>
        <v>12000</v>
      </c>
      <c r="G11" s="4">
        <f t="shared" si="5"/>
        <v>10000</v>
      </c>
      <c r="H11" s="4">
        <f t="shared" si="6"/>
        <v>8333</v>
      </c>
      <c r="I11" s="4">
        <f t="shared" si="7"/>
        <v>0</v>
      </c>
      <c r="J11" s="4">
        <f t="shared" si="8"/>
        <v>0</v>
      </c>
      <c r="O11">
        <v>0</v>
      </c>
      <c r="P11">
        <v>1300</v>
      </c>
      <c r="Q11">
        <f t="shared" ref="Q11:Q15" si="12">P11/1.2</f>
        <v>1083.3333333333335</v>
      </c>
      <c r="R11" s="2">
        <v>13000000</v>
      </c>
      <c r="S11" s="2"/>
    </row>
    <row r="12" spans="1:19" x14ac:dyDescent="0.25">
      <c r="A12" s="4">
        <v>11</v>
      </c>
      <c r="B12" s="4">
        <f t="shared" si="0"/>
        <v>250</v>
      </c>
      <c r="C12" s="4">
        <f t="shared" si="1"/>
        <v>300</v>
      </c>
      <c r="D12" s="4">
        <f t="shared" si="2"/>
        <v>360</v>
      </c>
      <c r="E12" s="5">
        <f t="shared" si="3"/>
        <v>9600000</v>
      </c>
      <c r="F12" s="4">
        <f t="shared" si="4"/>
        <v>38400</v>
      </c>
      <c r="G12" s="77">
        <f t="shared" si="5"/>
        <v>32000</v>
      </c>
      <c r="H12" s="77">
        <f t="shared" si="6"/>
        <v>26667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v>300</v>
      </c>
      <c r="Q12" s="7">
        <f t="shared" si="12"/>
        <v>250</v>
      </c>
      <c r="R12" s="78">
        <v>9600000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ref="P13:P15" si="13">O13/1.2</f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 t="s">
        <v>88</v>
      </c>
    </row>
    <row r="25" spans="1:19" s="10" customFormat="1" x14ac:dyDescent="0.25">
      <c r="F25" s="74"/>
    </row>
    <row r="26" spans="1:19" s="10" customFormat="1" x14ac:dyDescent="0.25">
      <c r="F26" s="57" t="s">
        <v>85</v>
      </c>
      <c r="G26" s="57">
        <v>390</v>
      </c>
    </row>
    <row r="27" spans="1:19" s="10" customFormat="1" x14ac:dyDescent="0.25">
      <c r="F27" s="57" t="s">
        <v>86</v>
      </c>
      <c r="G27" s="57">
        <v>416</v>
      </c>
    </row>
    <row r="28" spans="1:19" s="10" customFormat="1" x14ac:dyDescent="0.25">
      <c r="C28" s="72" t="s">
        <v>74</v>
      </c>
      <c r="D28" s="72"/>
      <c r="F28" s="57" t="s">
        <v>87</v>
      </c>
      <c r="G28" s="57">
        <f>SUM(G26:G27)</f>
        <v>806</v>
      </c>
      <c r="H28" s="10">
        <f>G28*1.2</f>
        <v>967.19999999999993</v>
      </c>
      <c r="I28" s="10">
        <f>H28*9000</f>
        <v>8704800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431</v>
      </c>
      <c r="H29" s="10">
        <f>G29/G28</f>
        <v>0.5347394540942928</v>
      </c>
    </row>
    <row r="30" spans="1:19" s="10" customFormat="1" x14ac:dyDescent="0.25">
      <c r="F30" s="57" t="s">
        <v>72</v>
      </c>
      <c r="G30" s="57">
        <v>22100</v>
      </c>
    </row>
    <row r="31" spans="1:19" s="10" customFormat="1" x14ac:dyDescent="0.25">
      <c r="C31" s="75"/>
      <c r="D31" s="75"/>
      <c r="F31" s="75" t="s">
        <v>73</v>
      </c>
      <c r="G31" s="75">
        <f>G29*G30</f>
        <v>9525100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8572590</v>
      </c>
    </row>
    <row r="33" spans="3:7" s="10" customFormat="1" x14ac:dyDescent="0.25">
      <c r="C33" s="75"/>
      <c r="D33" s="75"/>
      <c r="F33" s="75" t="s">
        <v>25</v>
      </c>
      <c r="G33" s="75">
        <f>G31*80%</f>
        <v>7620080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2024-03-21T07:43:04Z</dcterms:modified>
</cp:coreProperties>
</file>