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Archana Verma\"/>
    </mc:Choice>
  </mc:AlternateContent>
  <xr:revisionPtr revIDLastSave="0" documentId="13_ncr:1_{56182DEF-DFEF-4928-899D-28D3DDA6E91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24" i="4" l="1"/>
  <c r="H21" i="4" l="1"/>
  <c r="Q12" i="4"/>
  <c r="Q11" i="4"/>
  <c r="Q10" i="4"/>
  <c r="Q8" i="4"/>
  <c r="Q7" i="4"/>
  <c r="Q6" i="4"/>
  <c r="G29" i="4" l="1"/>
  <c r="J21" i="4"/>
  <c r="G21" i="4"/>
  <c r="K20" i="4"/>
  <c r="P12" i="4" l="1"/>
  <c r="P11" i="4"/>
  <c r="P10" i="4"/>
  <c r="P9" i="4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<sst xmlns="http://schemas.openxmlformats.org/spreadsheetml/2006/main" count="38" uniqueCount="34">
  <si>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</si>
  <si>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</si>
  <si>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</si>
  <si>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</si>
  <si>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</si>
  <si>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</si>
  <si>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</si>
  <si>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</si>
  <si>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</si>
  <si>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</si>
  <si>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</si>
  <si>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</si>
  <si>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</si>
  <si>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2804, 28th Floor, Aura, Hiranandani Fortune CIty, Village - Bhokarwada,</t>
  </si>
  <si>
    <t>ca</t>
  </si>
  <si>
    <t>1 car park</t>
  </si>
  <si>
    <t>rate</t>
  </si>
  <si>
    <t>bua</t>
  </si>
  <si>
    <t>fmv</t>
  </si>
  <si>
    <t xml:space="preserve">agreement  - 05.03.24 - </t>
  </si>
  <si>
    <t>av</t>
  </si>
  <si>
    <t xml:space="preserve">oc - 2019 </t>
  </si>
  <si>
    <t>sd</t>
  </si>
  <si>
    <t>rd</t>
  </si>
  <si>
    <t>bv</t>
  </si>
  <si>
    <t>14.03.24</t>
  </si>
  <si>
    <t>16.02.24</t>
  </si>
  <si>
    <t>18.03.24</t>
  </si>
  <si>
    <t>31.10.23</t>
  </si>
  <si>
    <t>25.08.23</t>
  </si>
  <si>
    <t>LS - 1.25 cr</t>
  </si>
  <si>
    <t>mca</t>
  </si>
  <si>
    <t>bal</t>
  </si>
  <si>
    <t>weightage remark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</si>
</sst>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11"/>
      <color rgb="FF00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0" fontId="0" fillId="0" borderId="0" xfId="0" applyFont="1"/>
    <xf numFmtId="0" fontId="4" fillId="0" borderId="1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right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 wrapText="1"/>
    </xf>
    <xf numFmtId="3" fontId="4" fillId="0" borderId="4" xfId="0" applyNumberFormat="1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4" fontId="5" fillId="0" borderId="3" xfId="0" applyNumberFormat="1" applyFont="1" applyBorder="1" applyAlignment="1">
      <alignment horizontal="right" vertical="center" wrapText="1"/>
    </xf>
    <xf numFmtId="0" fontId="5" fillId="0" borderId="3" xfId="0" applyFont="1" applyBorder="1" applyAlignment="1">
      <alignment horizontal="right" vertical="center" wrapText="1"/>
    </xf>
    <xf numFmtId="4" fontId="1" fillId="3" borderId="0" xfId="0" applyNumberFormat="1" applyFont="1" applyFill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135350</xdr:colOff>
      <xdr:row>15</xdr:row>
      <xdr:rowOff>57149</xdr:rowOff>
    </xdr:from>
    <xdr:to>
      <xdr:col>25</xdr:col>
      <xdr:colOff>258433</xdr:colOff>
      <xdr:row>37</xdr:row>
      <xdr:rowOff>172481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437D24-F6BE-4B2D-A047-3104AB8736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650825" y="3486149"/>
          <a:ext cx="5476133" cy="44873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19</xdr:col>
      <xdr:colOff>420690</xdr:colOff>
      <xdr:row>30</xdr:row>
      <xdr:rowOff>10297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C3611B-5515-42CF-9FE4-1D473D407B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1393490" cy="55347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20</xdr:col>
      <xdr:colOff>182617</xdr:colOff>
      <xdr:row>35</xdr:row>
      <xdr:rowOff>38876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8311841-B0D7-428E-99FA-062112427E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1765017" cy="556337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19</xdr:col>
      <xdr:colOff>106406</xdr:colOff>
      <xdr:row>30</xdr:row>
      <xdr:rowOff>10297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4B32281-9B84-49C1-8306-FF98E5971A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1688806" cy="553479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20</xdr:col>
      <xdr:colOff>20669</xdr:colOff>
      <xdr:row>31</xdr:row>
      <xdr:rowOff>96014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F2C0AD1-2207-4DD4-9251-CBF2F12384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1603069" cy="54776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30</xdr:col>
      <xdr:colOff>132185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7E18902-F8FB-469D-94CB-EE079AB52E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407A14-5AF9-4DEA-9CBF-555AB81B19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11</xdr:col>
      <xdr:colOff>38956</xdr:colOff>
      <xdr:row>46</xdr:row>
      <xdr:rowOff>10723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1161CD1-6C87-4264-9DBB-B3ED66891A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134956" cy="858322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20</xdr:col>
      <xdr:colOff>58775</xdr:colOff>
      <xdr:row>28</xdr:row>
      <xdr:rowOff>143613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DDB193D-CB87-4643-88A6-3582ADDF12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1641175" cy="52871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2E4EF8-2B05-410D-90AF-B441574B2D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F1BFFE-F1B2-43EF-9391-601C8A539D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9"/>
  <sheetViews>
    <sheetView tabSelected="1" zoomScaleNormal="100" workbookViewId="0">
      <selection activeCell="Q19" sqref="Q1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3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9.425781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983</v>
      </c>
      <c r="C2" s="4">
        <f>B2*1.2</f>
        <v>1179.5999999999999</v>
      </c>
      <c r="D2" s="4">
        <f t="shared" ref="D2:D13" si="2">C2*1.2</f>
        <v>1415.5199999999998</v>
      </c>
      <c r="E2" s="5">
        <f t="shared" ref="E2:E13" si="3">R2</f>
        <v>9900000</v>
      </c>
      <c r="F2" s="10">
        <f t="shared" ref="F2:F13" si="4">ROUND((E2/B2),0)</f>
        <v>10071</v>
      </c>
      <c r="G2" s="10">
        <f t="shared" ref="G2:G13" si="5">ROUND((E2/C2),0)</f>
        <v>8393</v>
      </c>
      <c r="H2" s="10">
        <f t="shared" ref="H2:H13" si="6">ROUND((E2/D2),0)</f>
        <v>6994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983</v>
      </c>
      <c r="R2" s="2">
        <v>9900000</v>
      </c>
      <c r="S2" s="8"/>
      <c r="T2" s="8"/>
    </row>
    <row r="3" spans="1:20" x14ac:dyDescent="0.25">
      <c r="A3" s="4">
        <f t="shared" si="0"/>
        <v>0</v>
      </c>
      <c r="B3" s="4">
        <f t="shared" si="1"/>
        <v>905</v>
      </c>
      <c r="C3" s="4">
        <f t="shared" ref="C3:C15" si="9">B3*1.2</f>
        <v>1086</v>
      </c>
      <c r="D3" s="4">
        <f t="shared" si="2"/>
        <v>1303.2</v>
      </c>
      <c r="E3" s="26">
        <f t="shared" si="3"/>
        <v>11200000</v>
      </c>
      <c r="F3" s="15">
        <f t="shared" si="4"/>
        <v>12376</v>
      </c>
      <c r="G3" s="10">
        <f t="shared" si="5"/>
        <v>10313</v>
      </c>
      <c r="H3" s="10">
        <f t="shared" si="6"/>
        <v>8594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905</v>
      </c>
      <c r="R3" s="2">
        <v>11200000</v>
      </c>
      <c r="S3" s="8"/>
      <c r="T3" s="8"/>
    </row>
    <row r="4" spans="1:20" x14ac:dyDescent="0.25">
      <c r="A4" s="4">
        <f t="shared" si="0"/>
        <v>0</v>
      </c>
      <c r="B4" s="4">
        <f t="shared" si="1"/>
        <v>983</v>
      </c>
      <c r="C4" s="4">
        <f t="shared" si="9"/>
        <v>1179.5999999999999</v>
      </c>
      <c r="D4" s="4">
        <f t="shared" si="2"/>
        <v>1415.5199999999998</v>
      </c>
      <c r="E4" s="26">
        <f t="shared" si="3"/>
        <v>11000000</v>
      </c>
      <c r="F4" s="10">
        <f t="shared" si="4"/>
        <v>11190</v>
      </c>
      <c r="G4" s="10">
        <f t="shared" si="5"/>
        <v>9325</v>
      </c>
      <c r="H4" s="10">
        <f t="shared" si="6"/>
        <v>7771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983</v>
      </c>
      <c r="R4" s="2">
        <v>11000000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1100</v>
      </c>
      <c r="C5" s="4">
        <f t="shared" si="9"/>
        <v>1320</v>
      </c>
      <c r="D5" s="4">
        <f t="shared" si="2"/>
        <v>1584</v>
      </c>
      <c r="E5" s="26">
        <f t="shared" si="3"/>
        <v>13000000</v>
      </c>
      <c r="F5" s="10">
        <f t="shared" si="4"/>
        <v>11818</v>
      </c>
      <c r="G5" s="10">
        <f t="shared" si="5"/>
        <v>9848</v>
      </c>
      <c r="H5" s="10">
        <f t="shared" si="6"/>
        <v>8207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1100</v>
      </c>
      <c r="R5" s="2">
        <v>13000000</v>
      </c>
      <c r="S5" s="8"/>
      <c r="T5" s="8"/>
    </row>
    <row r="6" spans="1:20" x14ac:dyDescent="0.25">
      <c r="A6" s="4">
        <f t="shared" si="0"/>
        <v>0</v>
      </c>
      <c r="B6" s="4">
        <f t="shared" si="1"/>
        <v>1201.45</v>
      </c>
      <c r="C6" s="4">
        <f t="shared" si="9"/>
        <v>1441.74</v>
      </c>
      <c r="D6" s="4">
        <f t="shared" si="2"/>
        <v>1730.088</v>
      </c>
      <c r="E6" s="26">
        <f t="shared" si="3"/>
        <v>11500000</v>
      </c>
      <c r="F6" s="10">
        <f t="shared" si="4"/>
        <v>9572</v>
      </c>
      <c r="G6" s="10">
        <f t="shared" si="5"/>
        <v>7976</v>
      </c>
      <c r="H6" s="10">
        <f t="shared" si="6"/>
        <v>6647</v>
      </c>
      <c r="I6" s="4" t="e">
        <f>#REF!</f>
        <v>#REF!</v>
      </c>
      <c r="J6" s="4" t="str">
        <f t="shared" si="7"/>
        <v>16.02.24</v>
      </c>
      <c r="O6">
        <v>0</v>
      </c>
      <c r="P6">
        <f t="shared" si="8"/>
        <v>0</v>
      </c>
      <c r="Q6">
        <f>1095.45+106</f>
        <v>1201.45</v>
      </c>
      <c r="R6" s="2">
        <v>11500000</v>
      </c>
      <c r="S6" s="8" t="s">
        <v>26</v>
      </c>
      <c r="T6" s="8">
        <v>16</v>
      </c>
    </row>
    <row r="7" spans="1:20" x14ac:dyDescent="0.25">
      <c r="A7" s="4">
        <f t="shared" si="0"/>
        <v>0</v>
      </c>
      <c r="B7" s="4">
        <f t="shared" si="1"/>
        <v>1201</v>
      </c>
      <c r="C7" s="4">
        <f t="shared" si="9"/>
        <v>1441.2</v>
      </c>
      <c r="D7" s="4">
        <f t="shared" si="2"/>
        <v>1729.44</v>
      </c>
      <c r="E7" s="26">
        <f t="shared" si="3"/>
        <v>11880000</v>
      </c>
      <c r="F7" s="10">
        <f t="shared" si="4"/>
        <v>9892</v>
      </c>
      <c r="G7" s="10">
        <f t="shared" si="5"/>
        <v>8243</v>
      </c>
      <c r="H7" s="10">
        <f t="shared" si="6"/>
        <v>6869</v>
      </c>
      <c r="I7" s="4" t="e">
        <f>#REF!</f>
        <v>#REF!</v>
      </c>
      <c r="J7" s="4" t="str">
        <f t="shared" si="7"/>
        <v>18.03.24</v>
      </c>
      <c r="O7">
        <v>0</v>
      </c>
      <c r="P7">
        <f t="shared" si="8"/>
        <v>0</v>
      </c>
      <c r="Q7">
        <f>1095+106</f>
        <v>1201</v>
      </c>
      <c r="R7" s="2">
        <v>11880000</v>
      </c>
      <c r="S7" s="8" t="s">
        <v>27</v>
      </c>
      <c r="T7" s="8">
        <v>22</v>
      </c>
    </row>
    <row r="8" spans="1:20" x14ac:dyDescent="0.25">
      <c r="A8" s="4">
        <f t="shared" si="0"/>
        <v>0</v>
      </c>
      <c r="B8" s="4">
        <f t="shared" si="1"/>
        <v>2149</v>
      </c>
      <c r="C8" s="4">
        <f t="shared" si="9"/>
        <v>2578.7999999999997</v>
      </c>
      <c r="D8" s="4">
        <f t="shared" si="2"/>
        <v>3094.5599999999995</v>
      </c>
      <c r="E8" s="26">
        <f t="shared" si="3"/>
        <v>26856000</v>
      </c>
      <c r="F8" s="15">
        <f t="shared" si="4"/>
        <v>12497</v>
      </c>
      <c r="G8" s="10">
        <f t="shared" si="5"/>
        <v>10414</v>
      </c>
      <c r="H8" s="10">
        <f t="shared" si="6"/>
        <v>8678</v>
      </c>
      <c r="I8" s="4" t="e">
        <f>#REF!</f>
        <v>#REF!</v>
      </c>
      <c r="J8" s="4" t="str">
        <f t="shared" si="7"/>
        <v>14.03.24</v>
      </c>
      <c r="O8">
        <v>0</v>
      </c>
      <c r="P8">
        <f t="shared" si="8"/>
        <v>0</v>
      </c>
      <c r="Q8">
        <f>1841+308</f>
        <v>2149</v>
      </c>
      <c r="R8" s="2">
        <v>26856000</v>
      </c>
      <c r="S8" s="8" t="s">
        <v>25</v>
      </c>
      <c r="T8" s="8">
        <v>32</v>
      </c>
    </row>
    <row r="9" spans="1:20" x14ac:dyDescent="0.25">
      <c r="A9" s="4">
        <f t="shared" si="0"/>
        <v>0</v>
      </c>
      <c r="B9" s="4">
        <f t="shared" si="1"/>
        <v>1164</v>
      </c>
      <c r="C9" s="4">
        <f t="shared" si="9"/>
        <v>1396.8</v>
      </c>
      <c r="D9" s="4">
        <f t="shared" si="2"/>
        <v>1676.1599999999999</v>
      </c>
      <c r="E9" s="26">
        <f t="shared" si="3"/>
        <v>16500000</v>
      </c>
      <c r="F9" s="15">
        <f t="shared" si="4"/>
        <v>14175</v>
      </c>
      <c r="G9" s="10">
        <f t="shared" si="5"/>
        <v>11813</v>
      </c>
      <c r="H9" s="10">
        <f t="shared" si="6"/>
        <v>9844</v>
      </c>
      <c r="I9" s="4" t="e">
        <f>#REF!</f>
        <v>#REF!</v>
      </c>
      <c r="J9" s="4">
        <f t="shared" si="7"/>
        <v>25</v>
      </c>
      <c r="O9">
        <v>0</v>
      </c>
      <c r="P9">
        <f t="shared" si="8"/>
        <v>0</v>
      </c>
      <c r="Q9">
        <v>1164</v>
      </c>
      <c r="R9" s="2">
        <v>16500000</v>
      </c>
      <c r="S9" s="8">
        <v>25</v>
      </c>
      <c r="T9" s="8"/>
    </row>
    <row r="10" spans="1:20" x14ac:dyDescent="0.25">
      <c r="A10" s="4">
        <f t="shared" si="0"/>
        <v>0</v>
      </c>
      <c r="B10" s="4">
        <f t="shared" si="1"/>
        <v>1201</v>
      </c>
      <c r="C10" s="4">
        <f t="shared" si="9"/>
        <v>1441.2</v>
      </c>
      <c r="D10" s="4">
        <f t="shared" si="2"/>
        <v>1729.44</v>
      </c>
      <c r="E10" s="26">
        <f t="shared" si="3"/>
        <v>12150000</v>
      </c>
      <c r="F10" s="10">
        <f t="shared" si="4"/>
        <v>10117</v>
      </c>
      <c r="G10" s="10">
        <f t="shared" si="5"/>
        <v>8430</v>
      </c>
      <c r="H10" s="10">
        <f t="shared" si="6"/>
        <v>7025</v>
      </c>
      <c r="I10" s="4" t="e">
        <f>#REF!</f>
        <v>#REF!</v>
      </c>
      <c r="J10" s="4" t="str">
        <f t="shared" si="7"/>
        <v>31.10.23</v>
      </c>
      <c r="O10">
        <v>0</v>
      </c>
      <c r="P10">
        <f t="shared" si="8"/>
        <v>0</v>
      </c>
      <c r="Q10">
        <f>1095+106</f>
        <v>1201</v>
      </c>
      <c r="R10" s="2">
        <v>12150000</v>
      </c>
      <c r="S10" s="8" t="s">
        <v>28</v>
      </c>
      <c r="T10" s="8">
        <v>28</v>
      </c>
    </row>
    <row r="11" spans="1:20" x14ac:dyDescent="0.25">
      <c r="A11" s="4">
        <f t="shared" si="0"/>
        <v>0</v>
      </c>
      <c r="B11" s="4">
        <f t="shared" si="1"/>
        <v>1088</v>
      </c>
      <c r="C11" s="4">
        <f t="shared" si="9"/>
        <v>1305.5999999999999</v>
      </c>
      <c r="D11" s="4">
        <f t="shared" si="2"/>
        <v>1566.7199999999998</v>
      </c>
      <c r="E11" s="26">
        <f t="shared" si="3"/>
        <v>13581340</v>
      </c>
      <c r="F11" s="15">
        <f t="shared" si="4"/>
        <v>12483</v>
      </c>
      <c r="G11" s="10">
        <f t="shared" si="5"/>
        <v>10402</v>
      </c>
      <c r="H11" s="10">
        <f t="shared" si="6"/>
        <v>8669</v>
      </c>
      <c r="I11" s="4" t="e">
        <f>#REF!</f>
        <v>#REF!</v>
      </c>
      <c r="J11" s="4" t="str">
        <f t="shared" si="7"/>
        <v>25.08.23</v>
      </c>
      <c r="O11">
        <v>0</v>
      </c>
      <c r="P11">
        <f t="shared" si="8"/>
        <v>0</v>
      </c>
      <c r="Q11">
        <f>1004+84</f>
        <v>1088</v>
      </c>
      <c r="R11" s="2">
        <v>13581340</v>
      </c>
      <c r="S11" s="8" t="s">
        <v>29</v>
      </c>
      <c r="T11" s="8">
        <v>31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26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ref="Q12" si="10">P12/1.2</f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6:24" x14ac:dyDescent="0.25">
      <c r="F17"/>
      <c r="G17" s="7"/>
    </row>
    <row r="18" spans="6:24" x14ac:dyDescent="0.25">
      <c r="F18" t="s">
        <v>13</v>
      </c>
      <c r="G18" s="7"/>
    </row>
    <row r="19" spans="6:24" x14ac:dyDescent="0.25">
      <c r="F19" t="s">
        <v>14</v>
      </c>
      <c r="G19" s="7">
        <v>1086</v>
      </c>
      <c r="H19" t="s">
        <v>15</v>
      </c>
    </row>
    <row r="20" spans="6:24" x14ac:dyDescent="0.25">
      <c r="F20" t="s">
        <v>16</v>
      </c>
      <c r="G20" s="7">
        <v>12500</v>
      </c>
      <c r="I20" t="s">
        <v>17</v>
      </c>
      <c r="J20">
        <v>1303</v>
      </c>
      <c r="K20">
        <f>121.11*10.764</f>
        <v>1303.6280399999998</v>
      </c>
    </row>
    <row r="21" spans="6:24" x14ac:dyDescent="0.25">
      <c r="F21" t="s">
        <v>18</v>
      </c>
      <c r="G21" s="7">
        <f>G20*G19</f>
        <v>13575000</v>
      </c>
      <c r="H21">
        <f>G21*75%</f>
        <v>10181250</v>
      </c>
      <c r="J21">
        <f>J20/G19</f>
        <v>1.1998158379373849</v>
      </c>
      <c r="O21" t="s">
        <v>31</v>
      </c>
    </row>
    <row r="22" spans="6:24" x14ac:dyDescent="0.25">
      <c r="F22"/>
      <c r="G22" s="7"/>
      <c r="H22" s="6"/>
      <c r="I22" s="6"/>
      <c r="O22" t="s">
        <v>32</v>
      </c>
      <c r="P22">
        <v>154</v>
      </c>
    </row>
    <row r="23" spans="6:24" x14ac:dyDescent="0.25">
      <c r="F23"/>
      <c r="G23" s="7"/>
      <c r="O23" t="s">
        <v>14</v>
      </c>
      <c r="P23">
        <v>976</v>
      </c>
    </row>
    <row r="24" spans="6:24" x14ac:dyDescent="0.25">
      <c r="F24"/>
      <c r="G24" s="7"/>
      <c r="P24">
        <f>P23+P22</f>
        <v>1130</v>
      </c>
      <c r="Q24" s="11"/>
      <c r="R24" s="13"/>
      <c r="T24" s="11"/>
      <c r="U24" s="11"/>
      <c r="V24" s="11"/>
      <c r="W24" s="11"/>
      <c r="X24" s="11"/>
    </row>
    <row r="25" spans="6:24" x14ac:dyDescent="0.25">
      <c r="F25" t="s">
        <v>19</v>
      </c>
      <c r="G25" s="7"/>
      <c r="O25" s="27" t="s">
        <v>33</v>
      </c>
      <c r="Q25" s="14"/>
      <c r="R25" s="14"/>
      <c r="T25" s="14"/>
      <c r="U25" s="14"/>
      <c r="V25" s="11"/>
      <c r="W25" s="11"/>
      <c r="X25" s="11"/>
    </row>
    <row r="26" spans="6:24" x14ac:dyDescent="0.25">
      <c r="F26" t="s">
        <v>20</v>
      </c>
      <c r="G26" s="7">
        <v>11000000</v>
      </c>
      <c r="I26" t="s">
        <v>21</v>
      </c>
      <c r="Q26" s="11"/>
      <c r="R26" s="11"/>
      <c r="T26" s="11"/>
      <c r="U26" s="11"/>
      <c r="V26" s="11"/>
      <c r="W26" s="11"/>
      <c r="X26" s="11"/>
    </row>
    <row r="27" spans="6:24" x14ac:dyDescent="0.25">
      <c r="F27" t="s">
        <v>22</v>
      </c>
      <c r="G27" s="7">
        <v>660000</v>
      </c>
      <c r="Q27" s="11"/>
      <c r="R27" s="11"/>
      <c r="T27" s="11"/>
      <c r="U27" s="11"/>
      <c r="V27" s="11"/>
      <c r="W27" s="11"/>
      <c r="X27" s="11"/>
    </row>
    <row r="28" spans="6:24" x14ac:dyDescent="0.25">
      <c r="F28" t="s">
        <v>23</v>
      </c>
      <c r="G28" s="7">
        <v>30000</v>
      </c>
      <c r="Q28" s="11"/>
      <c r="R28" s="12"/>
      <c r="T28" s="12"/>
      <c r="U28" s="12"/>
      <c r="V28" s="11"/>
      <c r="W28" s="11"/>
      <c r="X28" s="11"/>
    </row>
    <row r="29" spans="6:24" x14ac:dyDescent="0.25">
      <c r="F29" s="16" t="s">
        <v>24</v>
      </c>
      <c r="G29" s="7">
        <f>SUM(G26:G28)</f>
        <v>11690000</v>
      </c>
      <c r="Q29" s="11"/>
      <c r="R29" s="11"/>
      <c r="T29" s="11"/>
      <c r="U29" s="11"/>
      <c r="V29" s="11"/>
      <c r="W29" s="11"/>
      <c r="X29" s="11"/>
    </row>
    <row r="30" spans="6:24" ht="15.75" thickBot="1" x14ac:dyDescent="0.3">
      <c r="F30"/>
      <c r="G30" s="7"/>
      <c r="Q30" s="11"/>
      <c r="R30" s="11"/>
      <c r="T30" s="11"/>
      <c r="U30" s="11"/>
      <c r="V30" s="11"/>
      <c r="W30" s="11"/>
      <c r="X30" s="11"/>
    </row>
    <row r="31" spans="6:24" ht="17.25" thickBot="1" x14ac:dyDescent="0.3">
      <c r="F31" t="s">
        <v>30</v>
      </c>
      <c r="G31" s="7"/>
      <c r="I31" s="23"/>
      <c r="Q31" s="11"/>
      <c r="R31" s="11"/>
      <c r="T31" s="11"/>
      <c r="U31" s="11"/>
      <c r="V31" s="11"/>
      <c r="W31" s="11"/>
      <c r="X31" s="11"/>
    </row>
    <row r="32" spans="6:24" ht="17.25" thickBot="1" x14ac:dyDescent="0.3">
      <c r="F32"/>
      <c r="G32" s="7"/>
      <c r="I32" s="24"/>
      <c r="Q32" s="11"/>
      <c r="R32" s="11"/>
      <c r="S32" s="6"/>
      <c r="T32" s="11"/>
      <c r="U32" s="11"/>
      <c r="V32" s="11"/>
      <c r="W32" s="11"/>
      <c r="X32" s="11"/>
    </row>
    <row r="33" spans="6:24" ht="17.25" thickBot="1" x14ac:dyDescent="0.3">
      <c r="F33"/>
      <c r="G33" s="7"/>
      <c r="I33" s="24"/>
      <c r="Q33" s="11"/>
      <c r="R33" s="11"/>
      <c r="S33" s="6"/>
      <c r="T33" s="11"/>
      <c r="U33" s="11"/>
      <c r="V33" s="11"/>
      <c r="W33" s="11"/>
      <c r="X33" s="11"/>
    </row>
    <row r="34" spans="6:24" ht="17.25" thickBot="1" x14ac:dyDescent="0.3">
      <c r="I34" s="25"/>
      <c r="Q34" s="11"/>
      <c r="R34" s="11"/>
    </row>
    <row r="35" spans="6:24" ht="17.25" thickBot="1" x14ac:dyDescent="0.3">
      <c r="I35" s="24"/>
      <c r="Q35" s="11"/>
      <c r="R35" s="11"/>
      <c r="T35" s="6"/>
    </row>
    <row r="36" spans="6:24" ht="17.25" thickBot="1" x14ac:dyDescent="0.3">
      <c r="I36" s="24"/>
      <c r="P36" s="11"/>
      <c r="Q36" s="11"/>
      <c r="R36" s="11"/>
      <c r="S36" s="6"/>
    </row>
    <row r="37" spans="6:24" x14ac:dyDescent="0.25">
      <c r="I37" s="2"/>
    </row>
    <row r="42" spans="6:24" ht="15.75" thickBot="1" x14ac:dyDescent="0.3"/>
    <row r="43" spans="6:24" ht="17.25" thickBot="1" x14ac:dyDescent="0.3">
      <c r="G43" s="17"/>
      <c r="H43" s="18"/>
      <c r="I43" s="18"/>
    </row>
    <row r="44" spans="6:24" ht="17.25" thickBot="1" x14ac:dyDescent="0.3">
      <c r="G44" s="19"/>
      <c r="H44" s="20"/>
      <c r="I44" s="18"/>
    </row>
    <row r="45" spans="6:24" ht="17.25" thickBot="1" x14ac:dyDescent="0.3">
      <c r="G45" s="19"/>
      <c r="H45" s="21"/>
      <c r="I45" s="18"/>
    </row>
    <row r="46" spans="6:24" ht="17.25" thickBot="1" x14ac:dyDescent="0.3">
      <c r="G46" s="19"/>
      <c r="H46" s="22"/>
      <c r="I46" s="18"/>
    </row>
    <row r="47" spans="6:24" ht="17.25" thickBot="1" x14ac:dyDescent="0.3">
      <c r="G47" s="19"/>
      <c r="H47" s="20"/>
      <c r="I47" s="18"/>
    </row>
    <row r="48" spans="6:24" ht="17.25" thickBot="1" x14ac:dyDescent="0.3">
      <c r="G48" s="19"/>
      <c r="H48" s="20"/>
      <c r="I48" s="18"/>
    </row>
    <row r="49" spans="9:9" x14ac:dyDescent="0.25">
      <c r="I49" s="2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3" zoomScale="85" zoomScaleNormal="85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4" sqref="B4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2024-03-20T04:31:46Z</dcterms:modified>
</cp:coreProperties>
</file>