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F385C92-9DAE-4A86-8019-05A1889658D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1" l="1"/>
  <c r="D31" i="1"/>
  <c r="I30" i="1"/>
  <c r="B21" i="1"/>
  <c r="I37" i="1"/>
  <c r="I36" i="1"/>
  <c r="I35" i="1"/>
  <c r="C32" i="1"/>
  <c r="B20" i="1"/>
  <c r="F10" i="1"/>
  <c r="G10" i="1" s="1"/>
  <c r="I8" i="1"/>
  <c r="H8" i="1"/>
  <c r="I7" i="1"/>
  <c r="C29" i="1"/>
  <c r="C27" i="1"/>
  <c r="F6" i="1"/>
  <c r="I29" i="1"/>
  <c r="A36" i="1"/>
  <c r="A35" i="1"/>
  <c r="F7" i="1"/>
  <c r="E8" i="1"/>
  <c r="E7" i="1"/>
  <c r="E6" i="1"/>
  <c r="F29" i="1"/>
  <c r="F37" i="1"/>
  <c r="F41" i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B15" i="1" s="1"/>
  <c r="G37" i="1" l="1"/>
  <c r="G40" i="1"/>
  <c r="B12" i="1"/>
  <c r="B13" i="1" s="1"/>
  <c r="B17" i="1" s="1"/>
  <c r="C37" i="1"/>
  <c r="C36" i="1"/>
  <c r="C35" i="1"/>
  <c r="B18" i="1" l="1"/>
  <c r="B19" i="1"/>
  <c r="I31" i="1"/>
  <c r="I27" i="1" l="1"/>
  <c r="I32" i="1"/>
  <c r="F27" i="1"/>
  <c r="G27" i="1" l="1"/>
  <c r="F28" i="1"/>
  <c r="G28" i="1"/>
  <c r="G29" i="1"/>
  <c r="F30" i="1"/>
  <c r="G30" i="1"/>
  <c r="F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<sst xmlns="http://schemas.openxmlformats.org/spreadsheetml/2006/main" count="31" uniqueCount="28">
  <si>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</si>
  <si>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</si>
  <si>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</si>
  <si>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</si>
  <si>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</si>
  <si>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</si>
  <si>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</si>
  <si>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</si>
  <si>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</si>
  <si>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</si>
  <si>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</si>
  <si>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</si>
  <si>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</si>
  <si>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</si>
  <si>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</si>
  <si>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</si>
  <si>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</si>
  <si>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</si>
  <si>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</si>
  <si>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</si>
  <si>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</si>
  <si>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</si>
  <si>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</si>
  <si>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</si>
  <si>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</si>
  <si>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</si>
  <si>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40% Terrace area</t>
  </si>
  <si>
    <t>Terrace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</si>
</sst>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0" borderId="0" xfId="0" applyFont="1"/>
    <xf numFmtId="43" fontId="3" fillId="0" borderId="0" xfId="0" applyNumberFormat="1" applyFont="1"/>
    <xf numFmtId="43" fontId="4" fillId="0" borderId="0" xfId="0" applyNumberFormat="1" applyFont="1"/>
    <xf numFmtId="43" fontId="3" fillId="3" borderId="0" xfId="1" applyFont="1" applyFill="1" applyBorder="1"/>
    <xf numFmtId="43" fontId="16" fillId="3" borderId="0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44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6F896A-2BA9-4CA8-88E8-C6D0C1231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8411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440338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20976E-42B5-4153-BF67-FA04986AB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80338" cy="8840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220718</xdr:colOff>
      <xdr:row>39</xdr:row>
      <xdr:rowOff>96300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599238-ACED-4E13-A402-080CABBCF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774543" cy="752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43</xdr:row>
      <xdr:rowOff>134512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7A43B-475C-4C06-BE27-BCF12B17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326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191037</xdr:colOff>
      <xdr:row>29</xdr:row>
      <xdr:rowOff>134140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CF8AEC0-AA51-4940-B1AA-22FCE569F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48637" cy="56586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23</xdr:col>
      <xdr:colOff>525224</xdr:colOff>
      <xdr:row>40</xdr:row>
      <xdr:rowOff>153432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A66CFB-07ED-4CAE-B114-257A740CE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6800" y="381000"/>
          <a:ext cx="9669224" cy="7392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4.2851562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10000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8">
        <v>2600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7400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2600</v>
      </c>
      <c r="C6" s="17"/>
      <c r="D6" s="10"/>
      <c r="E6" s="6">
        <f>60*10.764</f>
        <v>645.83999999999992</v>
      </c>
      <c r="F6" s="55">
        <f>E6*1.2</f>
        <v>775.00799999999992</v>
      </c>
      <c r="G6" s="14" t="s">
        <v>23</v>
      </c>
      <c r="H6" s="8">
        <v>646</v>
      </c>
      <c r="I6" s="8">
        <v>237</v>
      </c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9</v>
      </c>
      <c r="C7" s="20"/>
      <c r="D7" s="42" t="s">
        <v>27</v>
      </c>
      <c r="E7">
        <f>22*10.764</f>
        <v>236.80799999999999</v>
      </c>
      <c r="F7" s="56">
        <f>F6+E8</f>
        <v>869.73119999999994</v>
      </c>
      <c r="G7" s="5"/>
      <c r="H7" s="8">
        <v>10000</v>
      </c>
      <c r="I7" s="8">
        <f>H7*40%</f>
        <v>4000</v>
      </c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51</v>
      </c>
      <c r="C8" s="20"/>
      <c r="D8" s="42" t="s">
        <v>26</v>
      </c>
      <c r="E8" s="6">
        <f>E7*40%</f>
        <v>94.723200000000006</v>
      </c>
      <c r="F8" s="53"/>
      <c r="G8" s="5"/>
      <c r="H8" s="10">
        <f>H7*H6</f>
        <v>6460000</v>
      </c>
      <c r="I8" s="10">
        <f>I7*I6</f>
        <v>948000</v>
      </c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.75" x14ac:dyDescent="0.35">
      <c r="A10" s="18" t="s">
        <v>7</v>
      </c>
      <c r="B10" s="19">
        <f>90*B7/B9</f>
        <v>13.5</v>
      </c>
      <c r="C10" s="20"/>
      <c r="D10" s="42"/>
      <c r="E10" s="52">
        <v>10000</v>
      </c>
      <c r="F10" s="54">
        <f>E10*E9</f>
        <v>0</v>
      </c>
      <c r="G10" s="13">
        <f>F10/870</f>
        <v>0</v>
      </c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0.13500000000000001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351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2249</v>
      </c>
      <c r="C13" s="21"/>
      <c r="D13" s="44"/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7400</v>
      </c>
      <c r="C14" s="17"/>
      <c r="D14" s="10"/>
      <c r="E14" s="6"/>
      <c r="G14" s="13"/>
      <c r="H14" s="5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9649</v>
      </c>
      <c r="C15" s="17"/>
      <c r="D15" s="10"/>
      <c r="E15" s="6"/>
      <c r="F15" s="6"/>
      <c r="G15" s="13"/>
      <c r="I15" s="13"/>
      <c r="J15" s="34"/>
      <c r="K15" s="34"/>
      <c r="L15" s="30"/>
      <c r="M15" s="4"/>
    </row>
    <row r="16" spans="1:17" ht="16.5" x14ac:dyDescent="0.3">
      <c r="A16" s="16" t="s">
        <v>21</v>
      </c>
      <c r="B16" s="22">
        <v>870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8394630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B17*0.85</f>
        <v>7135435.5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B17*0.7</f>
        <v>5876241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870*B4</f>
        <v>2262000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17488.8125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970</v>
      </c>
      <c r="C27" s="8">
        <f>B27*1.2</f>
        <v>1164</v>
      </c>
      <c r="D27" s="8"/>
      <c r="E27" s="8">
        <v>15000000</v>
      </c>
      <c r="F27" s="10">
        <f t="shared" ref="F27:F33" si="0">E27/B27</f>
        <v>15463.917525773197</v>
      </c>
      <c r="G27" s="10">
        <f>E27/C27</f>
        <v>12886.59793814433</v>
      </c>
      <c r="H27" s="10" t="e">
        <f>E27/#REF!</f>
        <v>#REF!</v>
      </c>
      <c r="I27" s="8">
        <f>C27/B27</f>
        <v>1.2</v>
      </c>
      <c r="J27" s="15"/>
    </row>
    <row r="28" spans="1:14" ht="17.25" x14ac:dyDescent="0.3">
      <c r="B28" s="9"/>
      <c r="C28" s="8">
        <v>800</v>
      </c>
      <c r="D28" s="8"/>
      <c r="E28" s="8">
        <v>9800000</v>
      </c>
      <c r="F28" s="10" t="e">
        <f t="shared" si="0"/>
        <v>#DIV/0!</v>
      </c>
      <c r="G28" s="10">
        <f>E28/C28</f>
        <v>12250</v>
      </c>
      <c r="H28" s="10" t="e">
        <f>E28/#REF!</f>
        <v>#REF!</v>
      </c>
      <c r="I28" s="8" t="e">
        <f>C28/B28</f>
        <v>#DIV/0!</v>
      </c>
      <c r="J28" s="15"/>
    </row>
    <row r="29" spans="1:14" x14ac:dyDescent="0.25">
      <c r="B29" s="9">
        <v>964</v>
      </c>
      <c r="C29" s="8">
        <f>B29*1.2</f>
        <v>1156.8</v>
      </c>
      <c r="D29" s="8"/>
      <c r="E29" s="10">
        <v>11600000</v>
      </c>
      <c r="F29" s="10">
        <f t="shared" si="0"/>
        <v>12033.195020746887</v>
      </c>
      <c r="G29" s="10">
        <f t="shared" ref="G29:G33" si="1">E29/C29</f>
        <v>10027.662517289074</v>
      </c>
      <c r="H29" s="10" t="e">
        <f>E29/#REF!</f>
        <v>#REF!</v>
      </c>
      <c r="I29" s="8">
        <f>C29/B29</f>
        <v>1.2</v>
      </c>
    </row>
    <row r="30" spans="1:14" x14ac:dyDescent="0.25">
      <c r="B30" s="9">
        <v>751</v>
      </c>
      <c r="C30" s="8">
        <v>900</v>
      </c>
      <c r="D30" s="8"/>
      <c r="E30" s="10">
        <v>8600000</v>
      </c>
      <c r="F30" s="10">
        <f t="shared" si="0"/>
        <v>11451.398135818908</v>
      </c>
      <c r="G30" s="10">
        <f t="shared" si="1"/>
        <v>9555.5555555555547</v>
      </c>
      <c r="H30" s="10" t="e">
        <f>E30/#REF!</f>
        <v>#REF!</v>
      </c>
      <c r="I30" s="8">
        <f>C30/B30</f>
        <v>1.1984021304926764</v>
      </c>
    </row>
    <row r="31" spans="1:14" x14ac:dyDescent="0.25">
      <c r="B31" s="9">
        <v>825</v>
      </c>
      <c r="C31" s="25">
        <v>1075</v>
      </c>
      <c r="D31">
        <f>B31*1.2</f>
        <v>990</v>
      </c>
      <c r="E31" s="26">
        <v>9200000</v>
      </c>
      <c r="F31" s="26">
        <f t="shared" si="0"/>
        <v>11151.515151515152</v>
      </c>
      <c r="G31" s="10">
        <f>E31/D31</f>
        <v>9292.9292929292933</v>
      </c>
      <c r="H31" s="26" t="e">
        <f>E31/#REF!</f>
        <v>#REF!</v>
      </c>
      <c r="I31" s="8">
        <f>C31/B31</f>
        <v>1.303030303030303</v>
      </c>
    </row>
    <row r="32" spans="1:14" x14ac:dyDescent="0.25">
      <c r="B32" s="7">
        <v>780</v>
      </c>
      <c r="C32">
        <f>B32*1.2</f>
        <v>936</v>
      </c>
      <c r="E32" s="26">
        <v>9400000</v>
      </c>
      <c r="F32" s="26">
        <f t="shared" si="0"/>
        <v>12051.282051282051</v>
      </c>
      <c r="G32" s="26">
        <f t="shared" si="1"/>
        <v>10042.735042735043</v>
      </c>
      <c r="H32" s="26" t="e">
        <f>E32/#REF!</f>
        <v>#REF!</v>
      </c>
      <c r="I32" t="e">
        <f>#REF!/B32</f>
        <v>#REF!</v>
      </c>
    </row>
    <row r="33" spans="1:11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1" x14ac:dyDescent="0.25">
      <c r="A35">
        <f>100.38*10.764+9.36*10.764</f>
        <v>1181.24136</v>
      </c>
      <c r="B35" s="7">
        <v>12312476</v>
      </c>
      <c r="C35">
        <f t="shared" ref="C35:C41" si="2">B35/A35</f>
        <v>10423.33634508023</v>
      </c>
      <c r="D35">
        <v>861900</v>
      </c>
      <c r="E35">
        <v>30000</v>
      </c>
      <c r="F35">
        <f>E35+D35+B35</f>
        <v>13204376</v>
      </c>
      <c r="G35">
        <f>F35/A35</f>
        <v>11178.389486802256</v>
      </c>
      <c r="H35" s="6"/>
      <c r="I35" s="6">
        <f>C35/1.2</f>
        <v>8686.1136209001925</v>
      </c>
      <c r="J35" s="6"/>
      <c r="K35" s="6"/>
    </row>
    <row r="36" spans="1:11" x14ac:dyDescent="0.25">
      <c r="A36">
        <f>102.55*10.764</f>
        <v>1103.8481999999999</v>
      </c>
      <c r="B36" s="7">
        <v>13000000</v>
      </c>
      <c r="C36">
        <f t="shared" si="2"/>
        <v>11776.98165381798</v>
      </c>
      <c r="D36">
        <v>910000</v>
      </c>
      <c r="E36">
        <v>30000</v>
      </c>
      <c r="F36">
        <f>E36+D36+B36</f>
        <v>13940000</v>
      </c>
      <c r="G36">
        <f>F36/A36</f>
        <v>12628.548019555588</v>
      </c>
      <c r="H36" s="6"/>
      <c r="I36" s="6">
        <f>C36/1.2</f>
        <v>9814.1513781816502</v>
      </c>
    </row>
    <row r="37" spans="1:11" x14ac:dyDescent="0.25">
      <c r="A37">
        <v>710</v>
      </c>
      <c r="B37" s="7">
        <v>7700000</v>
      </c>
      <c r="C37">
        <f t="shared" si="2"/>
        <v>10845.070422535211</v>
      </c>
      <c r="D37">
        <v>540900</v>
      </c>
      <c r="E37">
        <v>30000</v>
      </c>
      <c r="F37">
        <f>E37+D37+B37</f>
        <v>8270900</v>
      </c>
      <c r="G37">
        <f>F37/A37</f>
        <v>11649.154929577464</v>
      </c>
      <c r="I37" s="6">
        <f>C37/1.2</f>
        <v>9037.5586854460089</v>
      </c>
    </row>
    <row r="38" spans="1:11" ht="15.75" x14ac:dyDescent="0.25">
      <c r="A38" s="48">
        <v>646</v>
      </c>
      <c r="B38" s="49">
        <v>6500000</v>
      </c>
      <c r="C38" s="50">
        <f t="shared" si="2"/>
        <v>10061.919504643964</v>
      </c>
      <c r="D38" s="50">
        <v>455000</v>
      </c>
      <c r="E38" s="50">
        <v>30000</v>
      </c>
      <c r="F38" s="50">
        <f>E38+D38+B38</f>
        <v>6985000</v>
      </c>
      <c r="G38" s="50">
        <f>F38/A38</f>
        <v>10812.693498452012</v>
      </c>
    </row>
    <row r="39" spans="1:11" ht="15.75" x14ac:dyDescent="0.25">
      <c r="A39" s="30"/>
      <c r="C39" t="e">
        <f t="shared" si="2"/>
        <v>#DIV/0!</v>
      </c>
    </row>
    <row r="40" spans="1:11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1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1" ht="15.75" x14ac:dyDescent="0.25">
      <c r="A42" s="30"/>
    </row>
    <row r="43" spans="1:11" ht="15.75" x14ac:dyDescent="0.25">
      <c r="A43" s="30"/>
    </row>
    <row r="44" spans="1:11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3" sqref="I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J37" sqref="J37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2024-03-20T06:40:13Z</dcterms:modified>
</cp:coreProperties>
</file>