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Veera Desai Road Andheri (West)\Rajendra Mahadev Indulkar\"/>
    </mc:Choice>
  </mc:AlternateContent>
  <xr:revisionPtr revIDLastSave="0" documentId="13_ncr:1_{022818D2-3F65-4E89-8360-53B93CA28D49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25" l="1"/>
  <c r="C4" i="25"/>
  <c r="P3" i="4" l="1"/>
  <c r="P2" i="4" l="1"/>
  <c r="Q2" i="4" s="1"/>
  <c r="B2" i="4" s="1"/>
  <c r="C2" i="4" s="1"/>
  <c r="Q3" i="4"/>
  <c r="B3" i="4" s="1"/>
  <c r="C3" i="4" s="1"/>
  <c r="D3" i="4" s="1"/>
  <c r="P4" i="4"/>
  <c r="Q5" i="4"/>
  <c r="Q6" i="4"/>
  <c r="B6" i="4" s="1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<sst xmlns="http://schemas.openxmlformats.org/spreadsheetml/2006/main" count="128" uniqueCount="87">
  <si>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</si>
  <si>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</si>
  <si>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</si>
  <si>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</si>
  <si>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</si>
  <si>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</si>
  <si>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</si>
  <si>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</si>
  <si>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</si>
  <si>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</si>
  <si>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</si>
  <si>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</si>
  <si>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</si>
  <si>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</si>
  <si>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</si>
  <si>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</si>
  <si>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</si>
  <si>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</si>
  <si>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</si>
  <si>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</si>
  <si>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</si>
  <si>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</si>
  <si>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</si>
  <si>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</si>
  <si>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</si>
  <si>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</si>
  <si>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</si>
  <si>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</si>
  <si>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</si>
  <si>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</si>
  <si>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</si>
  <si>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</si>
  <si>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</si>
  <si>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</si>
  <si>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</si>
  <si>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</si>
  <si>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</si>
  <si>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</si>
  <si>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</si>
  <si>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</si>
  <si>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</si>
  <si>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</si>
  <si>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</si>
  <si>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</si>
  <si>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</si>
  <si>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</si>
  <si>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</si>
  <si>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</si>
  <si>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</si>
  <si>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</si>
  <si>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</si>
  <si>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</si>
  <si>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</si>
  <si>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</si>
  <si>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</si>
  <si>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</si>
  <si>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</si>
  <si>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</si>
  <si>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</si>
  <si>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</si>
  <si>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</si>
  <si>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</si>
  <si>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</si>
  <si>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</si>
  <si>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</si>
  <si>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</si>
  <si>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</si>
  <si>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</si>
  <si>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</si>
  <si>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</si>
  <si>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</si>
  <si>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</si>
  <si>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</si>
  <si>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</si>
  <si>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</si>
  <si>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</si>
  <si>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</si>
  <si>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</si>
  <si>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</si>
  <si>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</si>
  <si>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</si>
  <si>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</si>
  <si>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</si>
  <si>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</si>
  <si>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 xml:space="preserve">Draft Agreement </t>
  </si>
  <si>
    <t>IGR-23.01.24</t>
  </si>
  <si>
    <t>IGR-05.03.24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</si>
</sst>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B870F5-C717-4E6C-B627-27DAEB74B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875A83-BE87-498C-8DC2-3034BFEC8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23</xdr:col>
      <xdr:colOff>430642</xdr:colOff>
      <xdr:row>46</xdr:row>
      <xdr:rowOff>77430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C1F8EE-CD48-4036-A5E7-5AE740EC1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"/>
          <a:ext cx="14451442" cy="8811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392792</xdr:colOff>
      <xdr:row>48</xdr:row>
      <xdr:rowOff>48861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2D6AFE-15F7-4929-8E80-6B0764AD9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42392" cy="8859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135581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67ECE2-C76C-4EB1-8FC7-E3C27AEE7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85181" cy="89261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564010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859B96-5CE4-498C-99E8-23A86E48F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84810" cy="8840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1" sqref="E11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2.5703125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v>95300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C3*15%</f>
        <v>14295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C3-C4</f>
        <v>81005</v>
      </c>
      <c r="D5" s="63" t="s">
        <v>62</v>
      </c>
      <c r="E5" s="64">
        <f>C5/10.764</f>
        <v>7525.5481233742112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33300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47705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33870.549999999996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67170.549999999988</v>
      </c>
      <c r="D9" s="63" t="s">
        <v>62</v>
      </c>
      <c r="E9" s="64">
        <f>C9/10.764</f>
        <v>6240.2963582311404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E11" s="70"/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1995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29</v>
      </c>
      <c r="D13" s="70">
        <f>D12-C13</f>
        <v>71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O34" sqref="O3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12200</v>
      </c>
      <c r="D3" s="24" t="s">
        <v>75</v>
      </c>
      <c r="E3" s="6" t="s">
        <v>76</v>
      </c>
      <c r="F3" s="34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9700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29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31</v>
      </c>
      <c r="D8" s="26">
        <v>1995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43.5</v>
      </c>
      <c r="D10" s="26"/>
      <c r="F10" s="19"/>
    </row>
    <row r="11" spans="1:6" x14ac:dyDescent="0.25">
      <c r="A11" s="16"/>
      <c r="B11" s="27"/>
      <c r="C11" s="28">
        <f>C10%</f>
        <v>0.435</v>
      </c>
      <c r="D11" s="28"/>
      <c r="F11" s="19"/>
    </row>
    <row r="12" spans="1:6" x14ac:dyDescent="0.25">
      <c r="A12" s="16" t="s">
        <v>21</v>
      </c>
      <c r="B12" s="20"/>
      <c r="C12" s="21">
        <f>C6*C11</f>
        <v>1087.5</v>
      </c>
      <c r="D12" s="24"/>
      <c r="F12" s="19"/>
    </row>
    <row r="13" spans="1:6" x14ac:dyDescent="0.25">
      <c r="A13" s="16" t="s">
        <v>22</v>
      </c>
      <c r="B13" s="20"/>
      <c r="C13" s="21">
        <f>C6-C12</f>
        <v>1412.5</v>
      </c>
      <c r="D13" s="24"/>
      <c r="F13" s="19"/>
    </row>
    <row r="14" spans="1:6" x14ac:dyDescent="0.25">
      <c r="A14" s="16" t="s">
        <v>15</v>
      </c>
      <c r="B14" s="20"/>
      <c r="C14" s="21">
        <f>C5</f>
        <v>9700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11112.5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496</v>
      </c>
      <c r="D18" s="26"/>
      <c r="F18" s="19"/>
    </row>
    <row r="19" spans="1:6" x14ac:dyDescent="0.25">
      <c r="A19" s="16" t="s">
        <v>74</v>
      </c>
      <c r="B19" s="6"/>
      <c r="C19" s="32">
        <f>C18*C16</f>
        <v>5511800</v>
      </c>
      <c r="D19" s="33"/>
      <c r="E19" s="70"/>
      <c r="F19" s="34"/>
    </row>
    <row r="20" spans="1:6" x14ac:dyDescent="0.25">
      <c r="A20" s="16" t="s">
        <v>24</v>
      </c>
      <c r="C20" s="35">
        <f>C19*90%</f>
        <v>4960620</v>
      </c>
      <c r="D20" s="32"/>
      <c r="F20" s="19"/>
    </row>
    <row r="21" spans="1:6" x14ac:dyDescent="0.25">
      <c r="A21" s="16" t="s">
        <v>25</v>
      </c>
      <c r="C21" s="35">
        <f>C19*80%</f>
        <v>4409440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1240000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11482.916666666666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413.19444444444451</v>
      </c>
      <c r="C2" s="4">
        <f t="shared" ref="C2:C16" si="1">B2*1.2</f>
        <v>495.83333333333337</v>
      </c>
      <c r="D2" s="4">
        <f t="shared" ref="D2:D16" si="2">C2*1.2</f>
        <v>595</v>
      </c>
      <c r="E2" s="5">
        <f t="shared" ref="E2:E16" si="3">R2</f>
        <v>4600000</v>
      </c>
      <c r="F2" s="4">
        <f t="shared" ref="F2:F15" si="4">ROUND((E2/B2),0)</f>
        <v>11133</v>
      </c>
      <c r="G2" s="4">
        <f t="shared" ref="G2:G15" si="5">ROUND((E2/C2),0)</f>
        <v>9277</v>
      </c>
      <c r="H2" s="4">
        <f t="shared" ref="H2:H15" si="6">ROUND((E2/D2),0)</f>
        <v>7731</v>
      </c>
      <c r="I2" s="4">
        <f t="shared" ref="I2:I15" si="7">T2</f>
        <v>0</v>
      </c>
      <c r="J2" s="4">
        <f t="shared" ref="J2:J15" si="8">U2</f>
        <v>0</v>
      </c>
      <c r="O2">
        <v>595</v>
      </c>
      <c r="P2">
        <f t="shared" ref="P2:P10" si="9">O2/1.2</f>
        <v>495.83333333333337</v>
      </c>
      <c r="Q2">
        <f t="shared" ref="Q2:Q10" si="10">P2/1.2</f>
        <v>413.19444444444451</v>
      </c>
      <c r="R2" s="2">
        <v>4600000</v>
      </c>
      <c r="S2" s="2" t="s">
        <v>85</v>
      </c>
    </row>
    <row r="3" spans="1:19" x14ac:dyDescent="0.25">
      <c r="A3" s="4">
        <v>2</v>
      </c>
      <c r="B3" s="4">
        <f t="shared" si="0"/>
        <v>216.71520000000001</v>
      </c>
      <c r="C3" s="4">
        <f t="shared" si="1"/>
        <v>260.05824000000001</v>
      </c>
      <c r="D3" s="4">
        <f t="shared" si="2"/>
        <v>312.06988799999999</v>
      </c>
      <c r="E3" s="5">
        <f t="shared" si="3"/>
        <v>2750000</v>
      </c>
      <c r="F3" s="4">
        <f t="shared" si="4"/>
        <v>12689</v>
      </c>
      <c r="G3" s="77">
        <f t="shared" si="5"/>
        <v>10575</v>
      </c>
      <c r="H3" s="77">
        <f t="shared" si="6"/>
        <v>8812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>24.16*10.764</f>
        <v>260.05824000000001</v>
      </c>
      <c r="Q3" s="7">
        <f t="shared" si="10"/>
        <v>216.71520000000001</v>
      </c>
      <c r="R3" s="78">
        <v>2750000</v>
      </c>
      <c r="S3" s="78" t="s">
        <v>86</v>
      </c>
    </row>
    <row r="4" spans="1:19" x14ac:dyDescent="0.25">
      <c r="A4" s="4">
        <v>3</v>
      </c>
      <c r="B4" s="4">
        <f t="shared" si="0"/>
        <v>430</v>
      </c>
      <c r="C4" s="4">
        <f t="shared" si="1"/>
        <v>516</v>
      </c>
      <c r="D4" s="4">
        <f t="shared" si="2"/>
        <v>619.19999999999993</v>
      </c>
      <c r="E4" s="5">
        <f t="shared" si="3"/>
        <v>6600000</v>
      </c>
      <c r="F4" s="4">
        <f t="shared" si="4"/>
        <v>15349</v>
      </c>
      <c r="G4" s="77">
        <f t="shared" si="5"/>
        <v>12791</v>
      </c>
      <c r="H4" s="77">
        <f t="shared" si="6"/>
        <v>10659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430</v>
      </c>
      <c r="R4" s="78">
        <v>6600000</v>
      </c>
      <c r="S4" s="2"/>
    </row>
    <row r="5" spans="1:19" x14ac:dyDescent="0.25">
      <c r="A5" s="4">
        <v>4</v>
      </c>
      <c r="B5" s="4">
        <f t="shared" si="0"/>
        <v>416.66666666666669</v>
      </c>
      <c r="C5" s="4">
        <f t="shared" si="1"/>
        <v>500</v>
      </c>
      <c r="D5" s="4">
        <f t="shared" si="2"/>
        <v>600</v>
      </c>
      <c r="E5" s="5">
        <f t="shared" si="3"/>
        <v>6000000</v>
      </c>
      <c r="F5" s="4">
        <f t="shared" si="4"/>
        <v>14400</v>
      </c>
      <c r="G5" s="77">
        <f t="shared" si="5"/>
        <v>12000</v>
      </c>
      <c r="H5" s="77">
        <f t="shared" si="6"/>
        <v>10000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v>500</v>
      </c>
      <c r="Q5" s="7">
        <f t="shared" si="10"/>
        <v>416.66666666666669</v>
      </c>
      <c r="R5" s="78">
        <v>6000000</v>
      </c>
      <c r="S5" s="2"/>
    </row>
    <row r="6" spans="1:19" x14ac:dyDescent="0.25">
      <c r="A6" s="4">
        <v>5</v>
      </c>
      <c r="B6" s="4">
        <f t="shared" si="0"/>
        <v>516.66666666666674</v>
      </c>
      <c r="C6" s="4">
        <f t="shared" si="1"/>
        <v>620.00000000000011</v>
      </c>
      <c r="D6" s="4">
        <f t="shared" si="2"/>
        <v>744.00000000000011</v>
      </c>
      <c r="E6" s="5">
        <f t="shared" si="3"/>
        <v>7100000</v>
      </c>
      <c r="F6" s="4">
        <f t="shared" si="4"/>
        <v>13742</v>
      </c>
      <c r="G6" s="77">
        <f t="shared" si="5"/>
        <v>11452</v>
      </c>
      <c r="H6" s="77">
        <f t="shared" si="6"/>
        <v>9543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v>620</v>
      </c>
      <c r="Q6" s="7">
        <f t="shared" si="10"/>
        <v>516.66666666666674</v>
      </c>
      <c r="R6" s="78">
        <v>7100000</v>
      </c>
      <c r="S6" s="2"/>
    </row>
    <row r="7" spans="1:19" x14ac:dyDescent="0.25">
      <c r="A7" s="4">
        <v>6</v>
      </c>
      <c r="B7" s="4">
        <f t="shared" si="0"/>
        <v>400</v>
      </c>
      <c r="C7" s="4">
        <f t="shared" si="1"/>
        <v>480</v>
      </c>
      <c r="D7" s="4">
        <f t="shared" si="2"/>
        <v>576</v>
      </c>
      <c r="E7" s="5">
        <f t="shared" si="3"/>
        <v>5400000</v>
      </c>
      <c r="F7" s="4">
        <f t="shared" si="4"/>
        <v>13500</v>
      </c>
      <c r="G7" s="77">
        <f t="shared" si="5"/>
        <v>11250</v>
      </c>
      <c r="H7" s="77">
        <f t="shared" si="6"/>
        <v>9375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400</v>
      </c>
      <c r="R7" s="78">
        <v>5400000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84</v>
      </c>
      <c r="D28" s="72"/>
      <c r="F28" s="57" t="s">
        <v>71</v>
      </c>
      <c r="G28" s="57">
        <v>479</v>
      </c>
    </row>
    <row r="29" spans="1:19" s="10" customFormat="1" x14ac:dyDescent="0.25">
      <c r="C29" s="72" t="s">
        <v>1</v>
      </c>
      <c r="D29" s="72">
        <v>5500000</v>
      </c>
      <c r="F29" s="57" t="s">
        <v>72</v>
      </c>
      <c r="G29" s="57">
        <v>496</v>
      </c>
      <c r="H29" s="10">
        <f>G29/G28</f>
        <v>1.0354906054279749</v>
      </c>
    </row>
    <row r="30" spans="1:19" s="10" customFormat="1" x14ac:dyDescent="0.25">
      <c r="F30" s="57" t="s">
        <v>73</v>
      </c>
      <c r="G30" s="57">
        <v>10500</v>
      </c>
    </row>
    <row r="31" spans="1:19" s="10" customFormat="1" x14ac:dyDescent="0.25">
      <c r="C31" s="75"/>
      <c r="D31" s="75"/>
      <c r="F31" s="75" t="s">
        <v>74</v>
      </c>
      <c r="G31" s="75">
        <f>G29*G30</f>
        <v>5208000</v>
      </c>
      <c r="H31" s="10">
        <f>G31/D29</f>
        <v>0.94690909090909092</v>
      </c>
    </row>
    <row r="32" spans="1:19" s="10" customFormat="1" x14ac:dyDescent="0.25">
      <c r="C32" s="75"/>
      <c r="D32" s="75"/>
      <c r="F32" s="75" t="s">
        <v>24</v>
      </c>
      <c r="G32" s="75">
        <f>G31*90%</f>
        <v>4687200</v>
      </c>
    </row>
    <row r="33" spans="3:7" s="10" customFormat="1" x14ac:dyDescent="0.25">
      <c r="C33" s="75"/>
      <c r="D33" s="75"/>
      <c r="F33" s="75" t="s">
        <v>25</v>
      </c>
      <c r="G33" s="75">
        <f>G31*80%</f>
        <v>4166400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2024-03-20T13:10:28Z</dcterms:modified>
</cp:coreProperties>
</file>