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YOGENDRA LAXMAN MANDAVE - SVC\"/>
    </mc:Choice>
  </mc:AlternateContent>
  <xr:revisionPtr revIDLastSave="0" documentId="13_ncr:1_{81CBDA77-A532-4EA5-BB4C-6D953AA5C98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<sst xmlns="http://schemas.openxmlformats.org/spreadsheetml/2006/main" count="50" uniqueCount="44">
  <si>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</si>
  <si>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</si>
  <si>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</si>
  <si>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</si>
  <si>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</si>
  <si>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</si>
  <si>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</si>
  <si>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</si>
  <si>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</si>
  <si>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</si>
  <si>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</si>
  <si>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</si>
  <si>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</si>
  <si>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</si>
  <si>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</si>
  <si>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</si>
  <si>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</si>
  <si>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</si>
  <si>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</si>
  <si>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</si>
  <si>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</si>
  <si>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</si>
  <si>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</si>
  <si>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</si>
  <si>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</si>
  <si>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</si>
  <si>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</si>
  <si>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</si>
  <si>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</si>
  <si>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</si>
  <si>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</si>
  <si>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</si>
  <si>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</si>
  <si>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</si>
  <si>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</si>
  <si>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</si>
  <si>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</si>
  <si>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</si>
  <si>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</si>
  <si>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</si>
  <si>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( Bhandup (West) Branch )  - MR. YOGENDRA LAXMAN MANDAVE &amp; MRS. YOGINI YOGENDRA MANDAVE</t>
  </si>
  <si>
    <t xml:space="preserve"> As per OC</t>
  </si>
  <si>
    <t>Agree CA</t>
  </si>
  <si>
    <t>Near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</si>
</sst>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593100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AF0F8-E649-4B09-AE12-FD51FCA2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71500" cy="82021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4</xdr:row>
      <xdr:rowOff>114300</xdr:rowOff>
    </xdr:from>
    <xdr:to>
      <xdr:col>33</xdr:col>
      <xdr:colOff>469240</xdr:colOff>
      <xdr:row>48</xdr:row>
      <xdr:rowOff>153575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11DC16-A70D-4A4C-BF0C-02C41763E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2225" y="876300"/>
          <a:ext cx="18023815" cy="8421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2</xdr:row>
      <xdr:rowOff>28575</xdr:rowOff>
    </xdr:from>
    <xdr:to>
      <xdr:col>33</xdr:col>
      <xdr:colOff>278724</xdr:colOff>
      <xdr:row>44</xdr:row>
      <xdr:rowOff>134481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D1018-F9FC-42FB-B581-3F700C24A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025" y="409575"/>
          <a:ext cx="17909499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488310</xdr:colOff>
      <xdr:row>52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1671EB-2102-4324-8A35-8A5FDE310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66710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307310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50ED9D-A915-4C42-BAAD-B476311A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85710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373994</xdr:colOff>
      <xdr:row>47</xdr:row>
      <xdr:rowOff>67861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C68127-C4DC-49C9-A1E5-EF001252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52394" cy="8497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383521</xdr:colOff>
      <xdr:row>53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AACCE3-1CD3-4EE8-8676-68887816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61921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507363</xdr:colOff>
      <xdr:row>34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EE939-53C0-400C-BC06-24136EA8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85763" cy="65350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BB6CED-C0BF-4F9B-A6B8-1C440CDF8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3254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30</xdr:col>
      <xdr:colOff>126376</xdr:colOff>
      <xdr:row>35</xdr:row>
      <xdr:rowOff>29510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E9C329-6A0F-4616-94FC-838CB6726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0"/>
          <a:ext cx="18281026" cy="66970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7030F-BCCD-43DF-AA83-22E021AB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B19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9" width="16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225</v>
      </c>
      <c r="C3" s="45">
        <f>B3*1.2</f>
        <v>270</v>
      </c>
      <c r="D3" s="45">
        <f t="shared" ref="D3:D14" si="2">C3*1.2</f>
        <v>324</v>
      </c>
      <c r="E3" s="46">
        <f t="shared" ref="E3:E14" si="3">R3</f>
        <v>4900000</v>
      </c>
      <c r="F3" s="45">
        <f t="shared" ref="F3:F14" si="4">ROUND((E3/B3),0)</f>
        <v>21778</v>
      </c>
      <c r="G3" s="45">
        <f t="shared" ref="G3:G14" si="5">ROUND((E3/C3),0)</f>
        <v>18148</v>
      </c>
      <c r="H3" s="45">
        <f t="shared" ref="H3:H14" si="6">ROUND((E3/D3),0)</f>
        <v>15123</v>
      </c>
      <c r="I3" s="45" t="e">
        <f>#REF!</f>
        <v>#REF!</v>
      </c>
      <c r="J3" s="45" t="str">
        <f t="shared" ref="J3:J14" si="7">S3</f>
        <v>Near Bldg</v>
      </c>
      <c r="O3" s="44">
        <v>0</v>
      </c>
      <c r="P3" s="44">
        <f t="shared" ref="P3:Q14" si="8">O3/1.2</f>
        <v>0</v>
      </c>
      <c r="Q3" s="44">
        <v>225</v>
      </c>
      <c r="R3" s="47">
        <v>4900000</v>
      </c>
      <c r="S3" s="44" t="s">
        <v>43</v>
      </c>
    </row>
    <row r="4" spans="1:20" x14ac:dyDescent="0.25">
      <c r="A4" s="4">
        <f t="shared" ref="A4:A9" si="9">N4</f>
        <v>0</v>
      </c>
      <c r="B4" s="4">
        <f t="shared" ref="B4:B9" si="10">Q4</f>
        <v>225</v>
      </c>
      <c r="C4" s="4">
        <f t="shared" ref="C4:C9" si="11">B4*1.2</f>
        <v>270</v>
      </c>
      <c r="D4" s="4">
        <f t="shared" ref="D4:D9" si="12">C4*1.2</f>
        <v>324</v>
      </c>
      <c r="E4" s="5">
        <f t="shared" ref="E4:E9" si="13">R4</f>
        <v>6160000</v>
      </c>
      <c r="F4" s="9">
        <f t="shared" ref="F4:F9" si="14">ROUND((E4/B4),0)</f>
        <v>27378</v>
      </c>
      <c r="G4" s="9">
        <f t="shared" ref="G4:G9" si="15">ROUND((E4/C4),0)</f>
        <v>22815</v>
      </c>
      <c r="H4" s="9">
        <f t="shared" ref="H4:H9" si="16">ROUND((E4/D4),0)</f>
        <v>19012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225</v>
      </c>
      <c r="R4" s="2">
        <v>6160000</v>
      </c>
    </row>
    <row r="5" spans="1:20" s="44" customFormat="1" x14ac:dyDescent="0.25">
      <c r="A5" s="45">
        <f t="shared" si="9"/>
        <v>0</v>
      </c>
      <c r="B5" s="45">
        <f t="shared" si="10"/>
        <v>225</v>
      </c>
      <c r="C5" s="45">
        <f t="shared" si="11"/>
        <v>270</v>
      </c>
      <c r="D5" s="45">
        <f t="shared" si="12"/>
        <v>324</v>
      </c>
      <c r="E5" s="46">
        <f t="shared" si="13"/>
        <v>4900000</v>
      </c>
      <c r="F5" s="45">
        <f t="shared" si="14"/>
        <v>21778</v>
      </c>
      <c r="G5" s="45">
        <f t="shared" si="15"/>
        <v>18148</v>
      </c>
      <c r="H5" s="45">
        <f t="shared" si="16"/>
        <v>15123</v>
      </c>
      <c r="I5" s="45" t="e">
        <f>#REF!</f>
        <v>#REF!</v>
      </c>
      <c r="J5" s="45">
        <f t="shared" si="17"/>
        <v>0</v>
      </c>
      <c r="O5" s="44">
        <v>0</v>
      </c>
      <c r="P5" s="44">
        <f t="shared" si="18"/>
        <v>0</v>
      </c>
      <c r="Q5" s="44">
        <v>225</v>
      </c>
      <c r="R5" s="47">
        <v>4900000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225</v>
      </c>
      <c r="C16" s="4">
        <f>B16*1.2</f>
        <v>270</v>
      </c>
      <c r="D16" s="4">
        <f t="shared" ref="D16:D28" si="34">C16*1.2</f>
        <v>324</v>
      </c>
      <c r="E16" s="5">
        <f t="shared" ref="E16:E28" si="35">R16</f>
        <v>4200000</v>
      </c>
      <c r="F16" s="9">
        <f t="shared" ref="F16:F28" si="36">ROUND((E16/B16),0)</f>
        <v>18667</v>
      </c>
      <c r="G16" s="9">
        <f t="shared" ref="G16:G28" si="37">ROUND((E16/C16),0)</f>
        <v>15556</v>
      </c>
      <c r="H16" s="9">
        <f t="shared" ref="H16:H28" si="38">ROUND((E16/D16),0)</f>
        <v>12963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225</v>
      </c>
      <c r="R16" s="2">
        <v>4200000</v>
      </c>
    </row>
    <row r="17" spans="1:24" x14ac:dyDescent="0.25">
      <c r="A17" s="4">
        <f t="shared" si="32"/>
        <v>0</v>
      </c>
      <c r="B17" s="4">
        <f t="shared" si="33"/>
        <v>269</v>
      </c>
      <c r="C17" s="4">
        <f t="shared" ref="C17:C28" si="41">B17*1.2</f>
        <v>322.8</v>
      </c>
      <c r="D17" s="4">
        <f t="shared" si="34"/>
        <v>387.36</v>
      </c>
      <c r="E17" s="5">
        <f t="shared" si="35"/>
        <v>8000000</v>
      </c>
      <c r="F17" s="9">
        <f t="shared" si="36"/>
        <v>29740</v>
      </c>
      <c r="G17" s="9">
        <f t="shared" si="37"/>
        <v>24783</v>
      </c>
      <c r="H17" s="9">
        <f t="shared" si="38"/>
        <v>20653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269</v>
      </c>
      <c r="R17" s="2">
        <v>8000000</v>
      </c>
    </row>
    <row r="18" spans="1:24" x14ac:dyDescent="0.25">
      <c r="A18" s="4">
        <f t="shared" si="32"/>
        <v>0</v>
      </c>
      <c r="B18" s="4">
        <f t="shared" si="33"/>
        <v>560</v>
      </c>
      <c r="C18" s="4">
        <f t="shared" si="41"/>
        <v>672</v>
      </c>
      <c r="D18" s="4">
        <f t="shared" si="34"/>
        <v>806.4</v>
      </c>
      <c r="E18" s="5">
        <f t="shared" si="35"/>
        <v>15000000</v>
      </c>
      <c r="F18" s="9">
        <f t="shared" si="36"/>
        <v>26786</v>
      </c>
      <c r="G18" s="9">
        <f t="shared" si="37"/>
        <v>22321</v>
      </c>
      <c r="H18" s="9">
        <f t="shared" si="38"/>
        <v>18601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560</v>
      </c>
      <c r="R18" s="2">
        <v>15000000</v>
      </c>
    </row>
    <row r="19" spans="1:24" s="44" customFormat="1" x14ac:dyDescent="0.25">
      <c r="A19" s="45">
        <f t="shared" si="32"/>
        <v>0</v>
      </c>
      <c r="B19" s="45">
        <f t="shared" si="33"/>
        <v>225</v>
      </c>
      <c r="C19" s="45">
        <f t="shared" si="41"/>
        <v>270</v>
      </c>
      <c r="D19" s="45">
        <f t="shared" si="34"/>
        <v>324</v>
      </c>
      <c r="E19" s="46">
        <f t="shared" si="35"/>
        <v>5700000</v>
      </c>
      <c r="F19" s="45">
        <f t="shared" si="36"/>
        <v>25333</v>
      </c>
      <c r="G19" s="45">
        <f t="shared" si="37"/>
        <v>21111</v>
      </c>
      <c r="H19" s="45">
        <f t="shared" si="38"/>
        <v>17593</v>
      </c>
      <c r="I19" s="45" t="e">
        <f>#REF!</f>
        <v>#REF!</v>
      </c>
      <c r="J19" s="45">
        <f t="shared" si="39"/>
        <v>0</v>
      </c>
      <c r="O19" s="44">
        <v>0</v>
      </c>
      <c r="P19" s="44">
        <f t="shared" si="40"/>
        <v>0</v>
      </c>
      <c r="Q19" s="44">
        <v>225</v>
      </c>
      <c r="R19" s="47">
        <v>5700000</v>
      </c>
    </row>
    <row r="20" spans="1:24" x14ac:dyDescent="0.25">
      <c r="A20" s="4">
        <f t="shared" si="32"/>
        <v>0</v>
      </c>
      <c r="B20" s="4">
        <f t="shared" si="33"/>
        <v>225</v>
      </c>
      <c r="C20" s="4">
        <f t="shared" si="41"/>
        <v>270</v>
      </c>
      <c r="D20" s="4">
        <f t="shared" si="34"/>
        <v>324</v>
      </c>
      <c r="E20" s="5">
        <f t="shared" si="35"/>
        <v>4000000</v>
      </c>
      <c r="F20" s="9">
        <f t="shared" si="36"/>
        <v>17778</v>
      </c>
      <c r="G20" s="9">
        <f t="shared" si="37"/>
        <v>14815</v>
      </c>
      <c r="H20" s="9">
        <f t="shared" si="38"/>
        <v>12346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225</v>
      </c>
      <c r="R20" s="2">
        <v>4000000</v>
      </c>
    </row>
    <row r="21" spans="1:24" x14ac:dyDescent="0.25">
      <c r="A21" s="4">
        <f t="shared" si="32"/>
        <v>0</v>
      </c>
      <c r="B21" s="4">
        <f t="shared" si="33"/>
        <v>269</v>
      </c>
      <c r="C21" s="4">
        <f t="shared" si="41"/>
        <v>322.8</v>
      </c>
      <c r="D21" s="4">
        <f t="shared" si="34"/>
        <v>387.36</v>
      </c>
      <c r="E21" s="5">
        <f t="shared" si="35"/>
        <v>8000000</v>
      </c>
      <c r="F21" s="9">
        <f t="shared" si="36"/>
        <v>29740</v>
      </c>
      <c r="G21" s="9">
        <f t="shared" si="37"/>
        <v>24783</v>
      </c>
      <c r="H21" s="9">
        <f t="shared" si="38"/>
        <v>20653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269</v>
      </c>
      <c r="R21" s="2">
        <v>8000000</v>
      </c>
    </row>
    <row r="22" spans="1:24" x14ac:dyDescent="0.25">
      <c r="A22" s="4">
        <f t="shared" ref="A22:A24" si="42">N22</f>
        <v>0</v>
      </c>
      <c r="B22" s="4">
        <f t="shared" ref="B22:B24" si="43">Q22</f>
        <v>225</v>
      </c>
      <c r="C22" s="4">
        <f t="shared" ref="C22:C24" si="44">B22*1.2</f>
        <v>270</v>
      </c>
      <c r="D22" s="4">
        <f t="shared" ref="D22:D24" si="45">C22*1.2</f>
        <v>324</v>
      </c>
      <c r="E22" s="5">
        <f t="shared" ref="E22:E24" si="46">R22</f>
        <v>5700000</v>
      </c>
      <c r="F22" s="9">
        <f t="shared" ref="F22:F24" si="47">ROUND((E22/B22),0)</f>
        <v>25333</v>
      </c>
      <c r="G22" s="9">
        <f t="shared" ref="G22:G24" si="48">ROUND((E22/C22),0)</f>
        <v>21111</v>
      </c>
      <c r="H22" s="9">
        <f t="shared" ref="H22:H24" si="49">ROUND((E22/D22),0)</f>
        <v>17593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225</v>
      </c>
      <c r="R22" s="2">
        <v>5700000</v>
      </c>
    </row>
    <row r="23" spans="1:24" x14ac:dyDescent="0.25">
      <c r="A23" s="4">
        <f t="shared" si="42"/>
        <v>0</v>
      </c>
      <c r="B23" s="4">
        <f t="shared" si="43"/>
        <v>290</v>
      </c>
      <c r="C23" s="4">
        <f t="shared" si="44"/>
        <v>348</v>
      </c>
      <c r="D23" s="4">
        <f t="shared" si="45"/>
        <v>417.59999999999997</v>
      </c>
      <c r="E23" s="5">
        <f t="shared" si="46"/>
        <v>6500000</v>
      </c>
      <c r="F23" s="9">
        <f t="shared" si="47"/>
        <v>22414</v>
      </c>
      <c r="G23" s="9">
        <f t="shared" si="48"/>
        <v>18678</v>
      </c>
      <c r="H23" s="9">
        <f t="shared" si="49"/>
        <v>15565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290</v>
      </c>
      <c r="R23" s="2">
        <v>6500000</v>
      </c>
    </row>
    <row r="24" spans="1:24" s="44" customFormat="1" x14ac:dyDescent="0.25">
      <c r="A24" s="45">
        <f t="shared" si="42"/>
        <v>0</v>
      </c>
      <c r="B24" s="45">
        <f t="shared" si="43"/>
        <v>312.5</v>
      </c>
      <c r="C24" s="45">
        <f t="shared" si="44"/>
        <v>375</v>
      </c>
      <c r="D24" s="45">
        <f t="shared" si="45"/>
        <v>450</v>
      </c>
      <c r="E24" s="46">
        <f t="shared" si="46"/>
        <v>7800000</v>
      </c>
      <c r="F24" s="45">
        <f t="shared" si="47"/>
        <v>24960</v>
      </c>
      <c r="G24" s="45">
        <f t="shared" si="48"/>
        <v>20800</v>
      </c>
      <c r="H24" s="45">
        <f t="shared" si="49"/>
        <v>17333</v>
      </c>
      <c r="I24" s="45" t="e">
        <f>#REF!</f>
        <v>#REF!</v>
      </c>
      <c r="J24" s="45">
        <f t="shared" si="50"/>
        <v>0</v>
      </c>
      <c r="O24" s="44">
        <v>0</v>
      </c>
      <c r="P24" s="44">
        <v>375</v>
      </c>
      <c r="Q24" s="44">
        <f t="shared" ref="Q22:Q24" si="52">P24/1.2</f>
        <v>312.5</v>
      </c>
      <c r="R24" s="47">
        <v>7800000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21500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C33" t="s">
        <v>42</v>
      </c>
      <c r="D33">
        <v>225</v>
      </c>
      <c r="S33" s="10"/>
      <c r="T33" s="10"/>
      <c r="U33" s="17" t="s">
        <v>17</v>
      </c>
      <c r="V33" s="23"/>
      <c r="W33" s="24">
        <f>X33-X34</f>
        <v>19</v>
      </c>
      <c r="X33" s="25">
        <v>2024</v>
      </c>
    </row>
    <row r="34" spans="3:25" ht="15.75" x14ac:dyDescent="0.25">
      <c r="S34" s="10"/>
      <c r="T34" s="10"/>
      <c r="U34" s="17" t="s">
        <v>18</v>
      </c>
      <c r="V34" s="23"/>
      <c r="W34" s="24">
        <f>W35-W33</f>
        <v>41</v>
      </c>
      <c r="X34" s="24">
        <v>2005</v>
      </c>
      <c r="Y34" t="s">
        <v>41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48" customHeight="1" x14ac:dyDescent="0.25">
      <c r="D36" s="44"/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28.5</v>
      </c>
      <c r="X36" s="24"/>
    </row>
    <row r="37" spans="3:25" ht="15.75" x14ac:dyDescent="0.25">
      <c r="U37" s="17"/>
      <c r="V37" s="26"/>
      <c r="W37" s="27">
        <f>W36%</f>
        <v>0.28499999999999998</v>
      </c>
      <c r="X37" s="27"/>
    </row>
    <row r="38" spans="3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712.49999999999989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1787.5</v>
      </c>
      <c r="X39" s="22"/>
    </row>
    <row r="40" spans="3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21500</v>
      </c>
      <c r="X40" s="22"/>
    </row>
    <row r="41" spans="3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23287.5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38</v>
      </c>
      <c r="V44" s="30"/>
      <c r="W44" s="25">
        <v>225</v>
      </c>
      <c r="X44" s="24"/>
    </row>
    <row r="45" spans="3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5239687.5</v>
      </c>
      <c r="X45" s="33"/>
    </row>
    <row r="46" spans="3:25" ht="15.75" x14ac:dyDescent="0.25">
      <c r="S46" s="11"/>
      <c r="T46" s="10"/>
      <c r="U46" s="17" t="s">
        <v>25</v>
      </c>
      <c r="V46" s="23"/>
      <c r="W46" s="34">
        <f>W45*0.9</f>
        <v>4715718.75</v>
      </c>
      <c r="X46" s="35"/>
    </row>
    <row r="47" spans="3:25" ht="15.75" x14ac:dyDescent="0.25">
      <c r="S47" s="10"/>
      <c r="T47" s="10"/>
      <c r="U47" s="17" t="s">
        <v>26</v>
      </c>
      <c r="V47" s="23"/>
      <c r="W47" s="34">
        <f>W45*0.8</f>
        <v>4191750</v>
      </c>
      <c r="X47" s="34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562500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10916.015625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M10" sqref="M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2024-03-19T05:51:17Z</dcterms:modified>
</cp:coreProperties>
</file>