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Narsing Nagar\Angha Pawar NPA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Q7" i="4" s="1"/>
  <c r="P6" i="4"/>
  <c r="Q6" i="4" s="1"/>
  <c r="Q5" i="4"/>
  <c r="Q4" i="4"/>
  <c r="Q3" i="4"/>
  <c r="Q2" i="4"/>
  <c r="P8" i="4"/>
  <c r="Q8" i="4" s="1"/>
  <c r="B6" i="4" l="1"/>
  <c r="C6" i="4" s="1"/>
  <c r="B4" i="4"/>
  <c r="B3" i="4"/>
  <c r="B2" i="4"/>
  <c r="B8" i="4"/>
  <c r="C8" i="4" s="1"/>
  <c r="J8" i="4"/>
  <c r="I8" i="4"/>
  <c r="E8" i="4"/>
  <c r="A8" i="4"/>
  <c r="B7" i="4"/>
  <c r="J7" i="4"/>
  <c r="I7" i="4"/>
  <c r="E7" i="4"/>
  <c r="A7" i="4"/>
  <c r="J6" i="4"/>
  <c r="I6" i="4"/>
  <c r="E6" i="4"/>
  <c r="A6" i="4"/>
  <c r="B5" i="4"/>
  <c r="J5" i="4"/>
  <c r="I5" i="4"/>
  <c r="E5" i="4"/>
  <c r="A5" i="4"/>
  <c r="J4" i="4"/>
  <c r="I4" i="4"/>
  <c r="E4" i="4"/>
  <c r="A4" i="4"/>
  <c r="J3" i="4"/>
  <c r="I3" i="4"/>
  <c r="E3" i="4"/>
  <c r="A3" i="4"/>
  <c r="J2" i="4"/>
  <c r="I2" i="4"/>
  <c r="E2" i="4"/>
  <c r="A2" i="4"/>
  <c r="Q9" i="4"/>
  <c r="B9" i="4" s="1"/>
  <c r="C9" i="4" s="1"/>
  <c r="D9" i="4" s="1"/>
  <c r="P9" i="4"/>
  <c r="J9" i="4"/>
  <c r="I9" i="4"/>
  <c r="E9" i="4"/>
  <c r="F9" i="4" s="1"/>
  <c r="A9" i="4"/>
  <c r="F6" i="4" l="1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<sst xmlns="http://schemas.openxmlformats.org/spreadsheetml/2006/main" count="130" uniqueCount="100">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</sst>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0</xdr:rowOff>
    </xdr:from>
    <xdr:to>
      <xdr:col>11</xdr:col>
      <xdr:colOff>571500</xdr:colOff>
      <xdr:row>17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6343650" cy="3343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3</xdr:row>
      <xdr:rowOff>66675</xdr:rowOff>
    </xdr:from>
    <xdr:to>
      <xdr:col>19</xdr:col>
      <xdr:colOff>266700</xdr:colOff>
      <xdr:row>20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38175"/>
          <a:ext cx="6372225" cy="3343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367333</xdr:colOff>
      <xdr:row>0</xdr:row>
      <xdr:rowOff>0</xdr:rowOff>
    </xdr:from>
    <xdr:to>
      <xdr:col>13</xdr:col>
      <xdr:colOff>243508</xdr:colOff>
      <xdr:row>17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159" y="0"/>
          <a:ext cx="6618219" cy="3276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40135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38100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38100</v>
      </c>
      <c r="D5" s="56" t="s">
        <v>61</v>
      </c>
      <c r="E5" s="57">
        <f>ROUND(C5/10.764,0)</f>
        <v>3540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15250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22850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0.27</v>
      </c>
      <c r="D8" s="98">
        <f>1-C8</f>
        <v>0.73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16681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31931</v>
      </c>
      <c r="D10" s="56" t="s">
        <v>61</v>
      </c>
      <c r="E10" s="57">
        <f>ROUND(C10/10.764,0)</f>
        <v>2966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33</v>
      </c>
      <c r="D15" s="71"/>
      <c r="E15" s="71">
        <v>578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1714348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I10" sqref="I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27</v>
      </c>
      <c r="D7" s="24"/>
      <c r="F7" s="74"/>
      <c r="G7" s="74"/>
    </row>
    <row r="8" spans="1:9">
      <c r="A8" s="15" t="s">
        <v>18</v>
      </c>
      <c r="B8" s="23"/>
      <c r="C8" s="24">
        <v>33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40.5</v>
      </c>
      <c r="D10" s="24"/>
      <c r="F10" s="74"/>
      <c r="G10" s="74"/>
    </row>
    <row r="11" spans="1:9">
      <c r="A11" s="15"/>
      <c r="B11" s="25"/>
      <c r="C11" s="26">
        <f>C10%</f>
        <v>0.40500000000000003</v>
      </c>
      <c r="D11" s="26"/>
      <c r="F11" s="74"/>
      <c r="G11" s="74"/>
    </row>
    <row r="12" spans="1:9">
      <c r="A12" s="15" t="s">
        <v>21</v>
      </c>
      <c r="B12" s="18"/>
      <c r="C12" s="19">
        <f>C6*C11</f>
        <v>810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1190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3190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565</v>
      </c>
      <c r="D18" s="72"/>
      <c r="E18" s="73"/>
      <c r="F18" s="74"/>
      <c r="G18" s="74"/>
    </row>
    <row r="19" spans="1:7">
      <c r="A19" s="15"/>
      <c r="B19" s="6"/>
      <c r="C19" s="29">
        <f>C18*C16</f>
        <v>1802350</v>
      </c>
      <c r="D19" s="74" t="s">
        <v>68</v>
      </c>
      <c r="E19" s="29"/>
      <c r="F19" s="74"/>
      <c r="G19" s="74"/>
    </row>
    <row r="20" spans="1:7">
      <c r="A20" s="15"/>
      <c r="B20" s="53"/>
      <c r="C20" s="30">
        <f>C19*85%</f>
        <v>1531997.5</v>
      </c>
      <c r="D20" s="74" t="s">
        <v>24</v>
      </c>
      <c r="E20" s="30"/>
      <c r="F20" s="74"/>
      <c r="G20" s="74"/>
    </row>
    <row r="21" spans="1:7">
      <c r="A21" s="15"/>
      <c r="C21" s="30">
        <f>C19*70%</f>
        <v>1261645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1130000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3754.8958333333335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N16" activeCellId="2" sqref="P21 P21 N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916.66666666666674</v>
      </c>
      <c r="C2" s="4">
        <f t="shared" ref="C2:C8" si="2">B2*1.2</f>
        <v>1100</v>
      </c>
      <c r="D2" s="4">
        <f t="shared" ref="D2:D8" si="3">C2*1.2</f>
        <v>1320</v>
      </c>
      <c r="E2" s="5">
        <f t="shared" ref="E2:E8" si="4">R2</f>
        <v>5000000</v>
      </c>
      <c r="F2" s="4">
        <f t="shared" ref="F2:F8" si="5">ROUND((E2/B2),0)</f>
        <v>5455</v>
      </c>
      <c r="G2" s="4">
        <f t="shared" ref="G2:G8" si="6">ROUND((E2/C2),0)</f>
        <v>4545</v>
      </c>
      <c r="H2" s="4">
        <f t="shared" ref="H2:H8" si="7">ROUND((E2/D2),0)</f>
        <v>3788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v>1100</v>
      </c>
      <c r="Q2" s="71">
        <f t="shared" ref="Q2:Q7" si="10">P2/1.2</f>
        <v>916.66666666666674</v>
      </c>
      <c r="R2" s="2">
        <v>5000000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1115</v>
      </c>
      <c r="C3" s="4">
        <f t="shared" si="2"/>
        <v>1338</v>
      </c>
      <c r="D3" s="4">
        <f t="shared" si="3"/>
        <v>1605.6</v>
      </c>
      <c r="E3" s="5">
        <f t="shared" si="4"/>
        <v>5151000</v>
      </c>
      <c r="F3" s="4">
        <f t="shared" si="5"/>
        <v>4620</v>
      </c>
      <c r="G3" s="4">
        <f t="shared" si="6"/>
        <v>3850</v>
      </c>
      <c r="H3" s="4">
        <f t="shared" si="7"/>
        <v>3208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1338</v>
      </c>
      <c r="Q3" s="71">
        <f t="shared" si="10"/>
        <v>1115</v>
      </c>
      <c r="R3" s="2">
        <v>5151000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516.66666666666674</v>
      </c>
      <c r="C4" s="4">
        <f t="shared" si="2"/>
        <v>620.00000000000011</v>
      </c>
      <c r="D4" s="4">
        <f t="shared" si="3"/>
        <v>744.00000000000011</v>
      </c>
      <c r="E4" s="5">
        <f t="shared" si="4"/>
        <v>2251000</v>
      </c>
      <c r="F4" s="4">
        <f t="shared" si="5"/>
        <v>4357</v>
      </c>
      <c r="G4" s="4">
        <f t="shared" si="6"/>
        <v>3631</v>
      </c>
      <c r="H4" s="4">
        <f t="shared" si="7"/>
        <v>3026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620</v>
      </c>
      <c r="Q4" s="71">
        <f t="shared" si="10"/>
        <v>516.66666666666674</v>
      </c>
      <c r="R4" s="2">
        <v>2251000</v>
      </c>
      <c r="S4" s="2"/>
      <c r="T4" s="2"/>
    </row>
    <row r="5" spans="1:35">
      <c r="A5" s="4">
        <f t="shared" si="0"/>
        <v>0</v>
      </c>
      <c r="B5" s="4">
        <f t="shared" si="1"/>
        <v>666.66666666666674</v>
      </c>
      <c r="C5" s="4">
        <f t="shared" si="2"/>
        <v>800.00000000000011</v>
      </c>
      <c r="D5" s="4">
        <f t="shared" si="3"/>
        <v>960.00000000000011</v>
      </c>
      <c r="E5" s="5">
        <f t="shared" si="4"/>
        <v>2000000</v>
      </c>
      <c r="F5" s="4">
        <f t="shared" si="5"/>
        <v>3000</v>
      </c>
      <c r="G5" s="4">
        <f t="shared" si="6"/>
        <v>2500</v>
      </c>
      <c r="H5" s="4">
        <f t="shared" si="7"/>
        <v>2083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800</v>
      </c>
      <c r="Q5" s="71">
        <f t="shared" si="10"/>
        <v>666.66666666666674</v>
      </c>
      <c r="R5" s="2">
        <v>2000000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2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5:P8" si="12">O8/1.2</f>
        <v>0</v>
      </c>
      <c r="Q8" s="71">
        <f t="shared" ref="Q2:Q8" si="13">P8/1.2</f>
        <v>0</v>
      </c>
      <c r="R8" s="2">
        <v>0</v>
      </c>
      <c r="S8" s="2"/>
      <c r="T8" s="2"/>
    </row>
    <row r="9" spans="1:35">
      <c r="A9" s="4">
        <f t="shared" ref="A9" si="14">N9</f>
        <v>0</v>
      </c>
      <c r="B9" s="4">
        <f t="shared" ref="B9" si="15">Q9</f>
        <v>0</v>
      </c>
      <c r="C9" s="4">
        <f t="shared" ref="C9" si="16">B9*1.2</f>
        <v>0</v>
      </c>
      <c r="D9" s="4">
        <f t="shared" ref="D9" si="17">C9*1.2</f>
        <v>0</v>
      </c>
      <c r="E9" s="5">
        <f t="shared" ref="E9" si="18">R9</f>
        <v>0</v>
      </c>
      <c r="F9" s="4" t="e">
        <f t="shared" ref="F9" si="19">ROUND((E9/B9),0)</f>
        <v>#DIV/0!</v>
      </c>
      <c r="G9" s="4" t="e">
        <f t="shared" ref="G9" si="20">ROUND((E9/C9),0)</f>
        <v>#DIV/0!</v>
      </c>
      <c r="H9" s="4" t="e">
        <f t="shared" ref="H9" si="21">ROUND((E9/D9),0)</f>
        <v>#DIV/0!</v>
      </c>
      <c r="I9" s="4">
        <f t="shared" ref="I9" si="22">T9</f>
        <v>0</v>
      </c>
      <c r="J9" s="4">
        <f t="shared" ref="J9" si="23">U9</f>
        <v>0</v>
      </c>
      <c r="K9" s="71"/>
      <c r="L9" s="71"/>
      <c r="M9" s="71"/>
      <c r="N9" s="71"/>
      <c r="O9" s="71">
        <v>0</v>
      </c>
      <c r="P9" s="71">
        <f t="shared" ref="P9" si="24">O9/1.2</f>
        <v>0</v>
      </c>
      <c r="Q9" s="71">
        <f t="shared" ref="Q9" si="25">P9/1.2</f>
        <v>0</v>
      </c>
      <c r="R9" s="2">
        <v>0</v>
      </c>
      <c r="S9" s="2"/>
      <c r="T9" s="2"/>
    </row>
    <row r="10" spans="1:35">
      <c r="A10" s="4">
        <f t="shared" ref="A10:A15" si="26">N10</f>
        <v>0</v>
      </c>
      <c r="B10" s="4">
        <f t="shared" ref="B10:B15" si="27">Q10</f>
        <v>0</v>
      </c>
      <c r="C10" s="4">
        <f t="shared" ref="C10:C15" si="28">B10*1.2</f>
        <v>0</v>
      </c>
      <c r="D10" s="4">
        <f t="shared" ref="D10:D15" si="29">C10*1.2</f>
        <v>0</v>
      </c>
      <c r="E10" s="5">
        <f t="shared" ref="E10:E15" si="30">R10</f>
        <v>0</v>
      </c>
      <c r="F10" s="4" t="e">
        <f t="shared" ref="F10:F15" si="31">ROUND((E10/B10),0)</f>
        <v>#DIV/0!</v>
      </c>
      <c r="G10" s="4" t="e">
        <f t="shared" ref="G10:G15" si="32">ROUND((E10/C10),0)</f>
        <v>#DIV/0!</v>
      </c>
      <c r="H10" s="4" t="e">
        <f t="shared" ref="H10:H15" si="33">ROUND((E10/D10),0)</f>
        <v>#DIV/0!</v>
      </c>
      <c r="I10" s="4">
        <f t="shared" ref="I10:I15" si="34">T10</f>
        <v>0</v>
      </c>
      <c r="J10" s="4">
        <f t="shared" ref="J10:J15" si="35">U10</f>
        <v>0</v>
      </c>
      <c r="K10" s="71"/>
      <c r="L10" s="71"/>
      <c r="M10" s="71"/>
      <c r="N10" s="71"/>
      <c r="O10" s="71">
        <v>0</v>
      </c>
      <c r="P10" s="71">
        <f t="shared" ref="P10:P13" si="36">O10/1.2</f>
        <v>0</v>
      </c>
      <c r="Q10" s="71">
        <f t="shared" ref="Q10:Q15" si="37">P10/1.2</f>
        <v>0</v>
      </c>
      <c r="R10" s="2">
        <v>0</v>
      </c>
      <c r="S10" s="2"/>
    </row>
    <row r="11" spans="1:35" ht="16.5">
      <c r="A11" s="4">
        <f t="shared" si="26"/>
        <v>0</v>
      </c>
      <c r="B11" s="4">
        <f t="shared" si="27"/>
        <v>0</v>
      </c>
      <c r="C11" s="4">
        <f t="shared" si="28"/>
        <v>0</v>
      </c>
      <c r="D11" s="4">
        <f t="shared" si="29"/>
        <v>0</v>
      </c>
      <c r="E11" s="5">
        <f t="shared" si="30"/>
        <v>0</v>
      </c>
      <c r="F11" s="4" t="e">
        <f t="shared" si="31"/>
        <v>#DIV/0!</v>
      </c>
      <c r="G11" s="4" t="e">
        <f t="shared" si="32"/>
        <v>#DIV/0!</v>
      </c>
      <c r="H11" s="4" t="e">
        <f t="shared" si="33"/>
        <v>#DIV/0!</v>
      </c>
      <c r="I11" s="4">
        <f t="shared" si="34"/>
        <v>0</v>
      </c>
      <c r="J11" s="4">
        <f t="shared" si="35"/>
        <v>0</v>
      </c>
      <c r="K11" s="71"/>
      <c r="L11" s="71"/>
      <c r="M11" s="71"/>
      <c r="N11" s="71"/>
      <c r="O11" s="71">
        <v>0</v>
      </c>
      <c r="P11" s="71">
        <f t="shared" si="36"/>
        <v>0</v>
      </c>
      <c r="Q11" s="71">
        <f t="shared" si="37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6"/>
        <v>0</v>
      </c>
      <c r="B12" s="4">
        <f t="shared" si="27"/>
        <v>0</v>
      </c>
      <c r="C12" s="4">
        <f t="shared" si="28"/>
        <v>0</v>
      </c>
      <c r="D12" s="4">
        <f t="shared" si="29"/>
        <v>0</v>
      </c>
      <c r="E12" s="5">
        <f t="shared" si="30"/>
        <v>0</v>
      </c>
      <c r="F12" s="4" t="e">
        <f t="shared" si="31"/>
        <v>#DIV/0!</v>
      </c>
      <c r="G12" s="4" t="e">
        <f t="shared" si="32"/>
        <v>#DIV/0!</v>
      </c>
      <c r="H12" s="4" t="e">
        <f t="shared" si="33"/>
        <v>#DIV/0!</v>
      </c>
      <c r="I12" s="4">
        <f t="shared" si="34"/>
        <v>0</v>
      </c>
      <c r="J12" s="4">
        <f t="shared" si="35"/>
        <v>0</v>
      </c>
      <c r="K12" s="71"/>
      <c r="L12" s="71"/>
      <c r="M12" s="71"/>
      <c r="N12" s="71"/>
      <c r="O12" s="71">
        <v>0</v>
      </c>
      <c r="P12" s="71">
        <f t="shared" si="36"/>
        <v>0</v>
      </c>
      <c r="Q12" s="71">
        <f t="shared" si="37"/>
        <v>0</v>
      </c>
      <c r="R12" s="2">
        <v>0</v>
      </c>
      <c r="S12" s="2"/>
      <c r="V12" s="68"/>
    </row>
    <row r="13" spans="1:35">
      <c r="A13" s="4">
        <f t="shared" si="26"/>
        <v>0</v>
      </c>
      <c r="B13" s="4">
        <f t="shared" si="27"/>
        <v>0</v>
      </c>
      <c r="C13" s="4">
        <f t="shared" si="28"/>
        <v>0</v>
      </c>
      <c r="D13" s="4">
        <f t="shared" si="29"/>
        <v>0</v>
      </c>
      <c r="E13" s="5">
        <f t="shared" si="30"/>
        <v>0</v>
      </c>
      <c r="F13" s="4" t="e">
        <f t="shared" si="31"/>
        <v>#DIV/0!</v>
      </c>
      <c r="G13" s="4" t="e">
        <f t="shared" si="32"/>
        <v>#DIV/0!</v>
      </c>
      <c r="H13" s="4" t="e">
        <f t="shared" si="33"/>
        <v>#DIV/0!</v>
      </c>
      <c r="I13" s="4">
        <f t="shared" si="34"/>
        <v>0</v>
      </c>
      <c r="J13" s="4">
        <f t="shared" si="35"/>
        <v>0</v>
      </c>
      <c r="K13" s="71"/>
      <c r="L13" s="71"/>
      <c r="M13" s="71"/>
      <c r="N13" s="71"/>
      <c r="O13" s="71">
        <v>0</v>
      </c>
      <c r="P13" s="71">
        <f t="shared" si="36"/>
        <v>0</v>
      </c>
      <c r="Q13" s="71">
        <f t="shared" si="37"/>
        <v>0</v>
      </c>
      <c r="R13" s="2">
        <v>0</v>
      </c>
      <c r="S13" s="2"/>
    </row>
    <row r="14" spans="1:35">
      <c r="A14" s="4">
        <f t="shared" si="26"/>
        <v>0</v>
      </c>
      <c r="B14" s="4">
        <f t="shared" si="27"/>
        <v>0</v>
      </c>
      <c r="C14" s="4">
        <f t="shared" si="28"/>
        <v>0</v>
      </c>
      <c r="D14" s="4">
        <f t="shared" si="29"/>
        <v>0</v>
      </c>
      <c r="E14" s="5">
        <f t="shared" si="30"/>
        <v>0</v>
      </c>
      <c r="F14" s="4" t="e">
        <f t="shared" si="31"/>
        <v>#DIV/0!</v>
      </c>
      <c r="G14" s="4" t="e">
        <f t="shared" si="32"/>
        <v>#DIV/0!</v>
      </c>
      <c r="H14" s="4" t="e">
        <f t="shared" si="33"/>
        <v>#DIV/0!</v>
      </c>
      <c r="I14" s="4">
        <f t="shared" si="34"/>
        <v>0</v>
      </c>
      <c r="J14" s="4">
        <f t="shared" si="35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7"/>
        <v>0</v>
      </c>
      <c r="R14" s="2">
        <v>0</v>
      </c>
      <c r="S14" s="2"/>
    </row>
    <row r="15" spans="1:35">
      <c r="A15" s="4">
        <f t="shared" si="26"/>
        <v>0</v>
      </c>
      <c r="B15" s="4">
        <f t="shared" si="27"/>
        <v>0</v>
      </c>
      <c r="C15" s="4">
        <f t="shared" si="28"/>
        <v>0</v>
      </c>
      <c r="D15" s="4">
        <f t="shared" si="29"/>
        <v>0</v>
      </c>
      <c r="E15" s="5">
        <f t="shared" si="30"/>
        <v>0</v>
      </c>
      <c r="F15" s="4" t="e">
        <f t="shared" si="31"/>
        <v>#DIV/0!</v>
      </c>
      <c r="G15" s="4" t="e">
        <f t="shared" si="32"/>
        <v>#DIV/0!</v>
      </c>
      <c r="H15" s="4" t="e">
        <f t="shared" si="33"/>
        <v>#DIV/0!</v>
      </c>
      <c r="I15" s="4">
        <f t="shared" si="34"/>
        <v>0</v>
      </c>
      <c r="J15" s="4">
        <f t="shared" si="3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7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8">N17</f>
        <v>0</v>
      </c>
      <c r="B17" s="4">
        <f t="shared" ref="B17:B19" si="39">Q17</f>
        <v>0</v>
      </c>
      <c r="C17" s="4">
        <f t="shared" ref="C17:C19" si="40">B17*1.2</f>
        <v>0</v>
      </c>
      <c r="D17" s="4">
        <f t="shared" ref="D17:D19" si="41">C17*1.2</f>
        <v>0</v>
      </c>
      <c r="E17" s="5">
        <f t="shared" ref="E17:E19" si="42">R17</f>
        <v>0</v>
      </c>
      <c r="F17" s="4" t="e">
        <f t="shared" ref="F17:F19" si="43">ROUND((E17/B17),0)</f>
        <v>#DIV/0!</v>
      </c>
      <c r="G17" s="4" t="e">
        <f t="shared" ref="G17:G19" si="44">ROUND((E17/C17),0)</f>
        <v>#DIV/0!</v>
      </c>
      <c r="H17" s="4" t="e">
        <f t="shared" ref="H17:H19" si="45">ROUND((E17/D17),0)</f>
        <v>#DIV/0!</v>
      </c>
      <c r="I17" s="4">
        <f t="shared" ref="I17:J19" si="46">T17</f>
        <v>0</v>
      </c>
      <c r="J17" s="4">
        <f t="shared" si="46"/>
        <v>0</v>
      </c>
      <c r="O17">
        <v>0</v>
      </c>
      <c r="P17">
        <f t="shared" ref="P17" si="47">O17/1.2</f>
        <v>0</v>
      </c>
      <c r="Q17">
        <f t="shared" ref="Q17:Q18" si="48">P17/1.2</f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8" sqref="F5:H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4" sqref="I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1" sqref="G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2024-03-17T09:38:50Z</dcterms:modified>
</cp:coreProperties>
</file>