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D023789-F21A-40B2-B488-54674317979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6" i="1" l="1"/>
  <c r="H36" i="1"/>
  <c r="C29" i="1"/>
  <c r="H16" i="1"/>
  <c r="B21" i="1"/>
  <c r="B20" i="1" l="1"/>
  <c r="E24" i="1"/>
  <c r="E23" i="1"/>
  <c r="E22" i="1"/>
  <c r="E21" i="1"/>
  <c r="E20" i="1"/>
  <c r="E17" i="1"/>
  <c r="E16" i="1"/>
  <c r="E15" i="1"/>
  <c r="E14" i="1"/>
  <c r="E13" i="1"/>
  <c r="E25" i="1" l="1"/>
  <c r="F25" i="1" s="1"/>
  <c r="C40" i="1"/>
  <c r="F37" i="1"/>
  <c r="G37" i="1" s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C35" i="1"/>
  <c r="B15" i="1" l="1"/>
  <c r="B17" i="1" s="1"/>
  <c r="I31" i="1"/>
  <c r="B19" i="1" l="1"/>
  <c r="B18" i="1"/>
  <c r="I30" i="1"/>
  <c r="I27" i="1" l="1"/>
  <c r="I32" i="1"/>
  <c r="F27" i="1"/>
  <c r="G27" i="1" l="1"/>
  <c r="F28" i="1"/>
  <c r="G28" i="1"/>
  <c r="F29" i="1"/>
  <c r="G29" i="1" s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<sst xmlns="http://schemas.openxmlformats.org/spreadsheetml/2006/main" count="29" uniqueCount="27">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</sst>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277880</xdr:colOff>
      <xdr:row>42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276515-1F3B-4DF2-AB8E-15F3ABAB7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0280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7A6E8-31EF-4884-9521-7FBE1DC69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8240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59115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92131-963F-4F88-A0EF-7621E857C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9915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534751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A09B2B-B652-4FFE-9595-6F99B498D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78751" cy="8335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F35" sqref="F35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11000</v>
      </c>
      <c r="C3" s="17"/>
      <c r="D3" s="10"/>
      <c r="E3">
        <v>2010</v>
      </c>
      <c r="F3" s="3">
        <v>2024</v>
      </c>
      <c r="G3" s="4">
        <f>F3-E3</f>
        <v>14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8500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6"/>
      <c r="F6" s="3">
        <v>840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14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46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21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0.21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525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1975</v>
      </c>
      <c r="C13" s="21"/>
      <c r="D13" s="44"/>
      <c r="E13">
        <f>9.09*18.3</f>
        <v>166.34700000000001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8500</v>
      </c>
      <c r="C14" s="17"/>
      <c r="D14" s="10"/>
      <c r="E14" s="6">
        <f>8.71*9.9</f>
        <v>86.229000000000013</v>
      </c>
      <c r="G14" s="13"/>
      <c r="H14" s="31">
        <v>646</v>
      </c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10475</v>
      </c>
      <c r="C15" s="17"/>
      <c r="D15" s="10"/>
      <c r="E15" s="6">
        <f>5.46*5.21</f>
        <v>28.4466</v>
      </c>
      <c r="G15" s="13"/>
      <c r="H15" s="34">
        <v>13000</v>
      </c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840</v>
      </c>
      <c r="C16" s="38"/>
      <c r="D16" s="8"/>
      <c r="E16" s="5">
        <f>5.23*2.92</f>
        <v>15.271600000000001</v>
      </c>
      <c r="F16" s="5"/>
      <c r="G16" s="5"/>
      <c r="H16" s="6">
        <f>H15*H14</f>
        <v>8398000</v>
      </c>
      <c r="M16" s="33"/>
    </row>
    <row r="17" spans="1:14" ht="16.5" x14ac:dyDescent="0.3">
      <c r="A17" s="16" t="s">
        <v>11</v>
      </c>
      <c r="B17" s="23">
        <f>B15*B16</f>
        <v>8799000</v>
      </c>
      <c r="C17" s="23"/>
      <c r="D17" s="10"/>
      <c r="E17" s="5">
        <f>3.76*5.64</f>
        <v>21.206399999999999</v>
      </c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B17*0.85</f>
        <v>7479150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B17*70%</f>
        <v>6159300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840*B4</f>
        <v>2100000</v>
      </c>
      <c r="C20" s="17"/>
      <c r="D20" s="10"/>
      <c r="E20" s="6">
        <f>3.29*7.08</f>
        <v>23.293199999999999</v>
      </c>
      <c r="F20" s="5"/>
    </row>
    <row r="21" spans="1:14" ht="16.5" x14ac:dyDescent="0.3">
      <c r="A21" s="19" t="s">
        <v>16</v>
      </c>
      <c r="B21" s="24">
        <f>B17*0.025/12</f>
        <v>18331.25</v>
      </c>
      <c r="C21" s="39"/>
      <c r="D21" s="10"/>
      <c r="E21" s="6">
        <f>9.09*3.19</f>
        <v>28.9971</v>
      </c>
      <c r="F21" s="5"/>
    </row>
    <row r="22" spans="1:14" x14ac:dyDescent="0.25">
      <c r="B22" s="12"/>
      <c r="E22">
        <f>12.68*8.59</f>
        <v>108.9212</v>
      </c>
    </row>
    <row r="23" spans="1:14" x14ac:dyDescent="0.25">
      <c r="B23" s="12"/>
      <c r="E23">
        <f>15.87*9.47</f>
        <v>150.28890000000001</v>
      </c>
    </row>
    <row r="24" spans="1:14" x14ac:dyDescent="0.25">
      <c r="E24">
        <f>5.2*3.22</f>
        <v>16.744000000000003</v>
      </c>
    </row>
    <row r="25" spans="1:14" x14ac:dyDescent="0.25">
      <c r="C25" t="s">
        <v>14</v>
      </c>
      <c r="E25">
        <f>SUM(E13:E24)</f>
        <v>645.745</v>
      </c>
      <c r="F25">
        <f>E25*1.2</f>
        <v>774.89400000000001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>
        <v>400</v>
      </c>
      <c r="D27" s="8"/>
      <c r="E27" s="8">
        <v>3200000</v>
      </c>
      <c r="F27" s="10" t="e">
        <f t="shared" ref="F27:F33" si="0">E27/B27</f>
        <v>#DIV/0!</v>
      </c>
      <c r="G27" s="10">
        <f>E27/C27</f>
        <v>8000</v>
      </c>
      <c r="H27" s="10" t="e">
        <f>E27/#REF!</f>
        <v>#REF!</v>
      </c>
      <c r="I27" s="8" t="e">
        <f>C27/B27</f>
        <v>#DIV/0!</v>
      </c>
      <c r="J27" s="15"/>
    </row>
    <row r="28" spans="1:14" ht="17.25" x14ac:dyDescent="0.3">
      <c r="B28" s="9"/>
      <c r="C28" s="8">
        <v>715</v>
      </c>
      <c r="D28" s="8"/>
      <c r="E28" s="8">
        <v>9100000</v>
      </c>
      <c r="F28" s="10" t="e">
        <f t="shared" si="0"/>
        <v>#DIV/0!</v>
      </c>
      <c r="G28" s="10">
        <f>E28/C28</f>
        <v>12727.272727272728</v>
      </c>
      <c r="H28" s="10" t="e">
        <f>E28/#REF!</f>
        <v>#REF!</v>
      </c>
      <c r="I28" s="8" t="e">
        <f>C28/B28</f>
        <v>#DIV/0!</v>
      </c>
      <c r="J28" s="15"/>
    </row>
    <row r="29" spans="1:14" x14ac:dyDescent="0.25">
      <c r="B29" s="9">
        <v>500</v>
      </c>
      <c r="C29" s="8">
        <f>B29*1.2</f>
        <v>600</v>
      </c>
      <c r="D29" s="8"/>
      <c r="E29" s="10">
        <v>6500000</v>
      </c>
      <c r="F29" s="10">
        <f t="shared" si="0"/>
        <v>13000</v>
      </c>
      <c r="G29" s="10">
        <f>F29/1.2</f>
        <v>10833.333333333334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ref="G30:G33" si="1">E30/C30</f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v>340</v>
      </c>
      <c r="B35">
        <v>3000000</v>
      </c>
      <c r="C35">
        <f t="shared" ref="C35:C41" si="2">B35/A35</f>
        <v>8823.5294117647063</v>
      </c>
      <c r="D35">
        <v>210000</v>
      </c>
      <c r="E35">
        <v>30000</v>
      </c>
      <c r="F35">
        <f>E35+D35+B35</f>
        <v>3240000</v>
      </c>
      <c r="G35">
        <f>F35/A35</f>
        <v>9529.4117647058829</v>
      </c>
      <c r="H35" s="6"/>
    </row>
    <row r="36" spans="1:9" x14ac:dyDescent="0.25">
      <c r="A36">
        <v>353</v>
      </c>
      <c r="B36">
        <v>4412641</v>
      </c>
      <c r="C36" s="54">
        <f t="shared" si="2"/>
        <v>12500.399433427761</v>
      </c>
      <c r="D36">
        <v>308900</v>
      </c>
      <c r="E36">
        <v>30000</v>
      </c>
      <c r="F36">
        <f>E36+D36+B36</f>
        <v>4751541</v>
      </c>
      <c r="G36">
        <f>F36/A36</f>
        <v>13460.456090651558</v>
      </c>
      <c r="H36" s="6">
        <f>A36*1.2</f>
        <v>423.59999999999997</v>
      </c>
      <c r="I36" s="6">
        <f>B36/H36</f>
        <v>10416.999527856469</v>
      </c>
    </row>
    <row r="37" spans="1:9" x14ac:dyDescent="0.25">
      <c r="B37" s="54"/>
      <c r="C37" s="54" t="e">
        <f t="shared" si="2"/>
        <v>#DIV/0!</v>
      </c>
      <c r="D37">
        <v>1218000</v>
      </c>
      <c r="E37">
        <v>30000</v>
      </c>
      <c r="F37">
        <f>E37+D37+B37</f>
        <v>1248000</v>
      </c>
      <c r="G37" t="e">
        <f>F37/A37</f>
        <v>#DIV/0!</v>
      </c>
    </row>
    <row r="38" spans="1:9" x14ac:dyDescent="0.25">
      <c r="B38" s="54"/>
      <c r="C38" s="54" t="e">
        <f t="shared" si="2"/>
        <v>#DIV/0!</v>
      </c>
      <c r="D38" s="50">
        <v>1248000</v>
      </c>
      <c r="E38" s="50">
        <v>30000</v>
      </c>
      <c r="F38" s="50">
        <f>E38+D38+B38</f>
        <v>1278000</v>
      </c>
      <c r="G38" s="50" t="e">
        <f>F38/A38</f>
        <v>#DIV/0!</v>
      </c>
    </row>
    <row r="39" spans="1:9" ht="15.75" x14ac:dyDescent="0.25">
      <c r="A39" s="55"/>
      <c r="B39" s="54"/>
      <c r="C39" s="54" t="e">
        <f t="shared" si="2"/>
        <v>#DIV/0!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T3" sqref="T3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6" workbookViewId="0">
      <selection activeCell="J44" sqref="J44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2024-03-19T06:31:33Z</dcterms:modified>
</cp:coreProperties>
</file>