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LAXMAN ASARAM DAWANE - BOB\"/>
    </mc:Choice>
  </mc:AlternateContent>
  <xr:revisionPtr revIDLastSave="0" documentId="13_ncr:1_{9CA910A1-D46D-4FCC-A2FC-07269E18E27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7" i="4" l="1"/>
  <c r="W46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<sst xmlns="http://schemas.openxmlformats.org/spreadsheetml/2006/main" count="50" uniqueCount="43">
  <si>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</si>
  <si>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</si>
  <si>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</si>
  <si>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</si>
  <si>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</si>
  <si>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</si>
  <si>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</si>
  <si>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</si>
  <si>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</si>
  <si>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</si>
  <si>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</si>
  <si>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</si>
  <si>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</si>
  <si>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</si>
  <si>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</si>
  <si>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</si>
  <si>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</si>
  <si>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</si>
  <si>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</si>
  <si>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</si>
  <si>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</si>
  <si>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</si>
  <si>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</si>
  <si>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</si>
  <si>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</si>
  <si>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</si>
  <si>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</si>
  <si>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</si>
  <si>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</si>
  <si>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</si>
  <si>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</si>
  <si>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</si>
  <si>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</si>
  <si>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</si>
  <si>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</si>
  <si>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</si>
  <si>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</si>
  <si>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</si>
  <si>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Baroda ( Thane West BRanch ) - MR. LAXMAN ASARAM DAWANE &amp; MRS. JAYA LAXMAN DAWANE</t>
  </si>
  <si>
    <t>Agree BUA</t>
  </si>
  <si>
    <t>rate on BUA</t>
  </si>
  <si>
    <t>As per Site</t>
  </si>
  <si>
    <t>Same Complex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</si>
</sst>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37</xdr:row>
      <xdr:rowOff>77131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7BE03-0473-47F0-8DEF-D8BFF676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6668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42128</xdr:colOff>
      <xdr:row>7</xdr:row>
      <xdr:rowOff>104776</xdr:rowOff>
    </xdr:from>
    <xdr:to>
      <xdr:col>28</xdr:col>
      <xdr:colOff>431159</xdr:colOff>
      <xdr:row>37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330F6-DF35-4822-876B-0198C929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928" y="1438276"/>
          <a:ext cx="15629031" cy="5695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BB289-B9B8-4460-BB07-1309B61E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6773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A279E-818A-4C06-9680-8D54B5B5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516889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44C71F-1A4E-4446-AE33-E403AFCF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95289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51C56-2594-44C2-9A14-851C5FEE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46D9B-82CC-4B5D-B418-5AEA5356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240626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EF9FC-8AE7-4967-8D9E-B6E0E41E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19026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49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9F378-77BA-4A61-B90F-1F4556F4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9164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7" zoomScaleNormal="100" workbookViewId="0">
      <selection activeCell="W34" sqref="W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7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284.16666666666669</v>
      </c>
      <c r="C3" s="4">
        <f>B3*1.2</f>
        <v>341</v>
      </c>
      <c r="D3" s="4">
        <f t="shared" ref="D3:D14" si="2">C3*1.2</f>
        <v>409.2</v>
      </c>
      <c r="E3" s="5">
        <f t="shared" ref="E3:E14" si="3">R3</f>
        <v>1010000</v>
      </c>
      <c r="F3" s="9">
        <f t="shared" ref="F3:F14" si="4">ROUND((E3/B3),0)</f>
        <v>3554</v>
      </c>
      <c r="G3" s="9">
        <f t="shared" ref="G3:G14" si="5">ROUND((E3/C3),0)</f>
        <v>2962</v>
      </c>
      <c r="H3" s="9">
        <f t="shared" ref="H3:H14" si="6">ROUND((E3/D3),0)</f>
        <v>2468</v>
      </c>
      <c r="I3" s="4" t="e">
        <f>#REF!</f>
        <v>#REF!</v>
      </c>
      <c r="J3" s="4">
        <f t="shared" ref="J3:J14" si="7">S3</f>
        <v>0</v>
      </c>
      <c r="O3">
        <v>0</v>
      </c>
      <c r="P3">
        <v>341</v>
      </c>
      <c r="Q3">
        <f t="shared" ref="P3:Q14" si="8">P3/1.2</f>
        <v>284.16666666666669</v>
      </c>
      <c r="R3" s="2">
        <v>1010000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308.33333333333337</v>
      </c>
      <c r="C4" s="40">
        <f t="shared" ref="C4:C9" si="11">B4*1.2</f>
        <v>370.00000000000006</v>
      </c>
      <c r="D4" s="40">
        <f t="shared" ref="D4:D9" si="12">C4*1.2</f>
        <v>444.00000000000006</v>
      </c>
      <c r="E4" s="41">
        <f t="shared" ref="E4:E9" si="13">R4</f>
        <v>1450000</v>
      </c>
      <c r="F4" s="40">
        <f t="shared" ref="F4:F9" si="14">ROUND((E4/B4),0)</f>
        <v>4703</v>
      </c>
      <c r="G4" s="40">
        <f t="shared" ref="G4:G9" si="15">ROUND((E4/C4),0)</f>
        <v>3919</v>
      </c>
      <c r="H4" s="40">
        <f t="shared" ref="H4:H9" si="16">ROUND((E4/D4),0)</f>
        <v>3266</v>
      </c>
      <c r="I4" s="40" t="e">
        <f>#REF!</f>
        <v>#REF!</v>
      </c>
      <c r="J4" s="40" t="str">
        <f t="shared" ref="J4:J9" si="17">S4</f>
        <v>Same Complex</v>
      </c>
      <c r="O4" s="42">
        <v>0</v>
      </c>
      <c r="P4" s="42">
        <v>370</v>
      </c>
      <c r="Q4" s="42">
        <f t="shared" ref="Q4:Q9" si="18">P4/1.2</f>
        <v>308.33333333333337</v>
      </c>
      <c r="R4" s="43">
        <v>1450000</v>
      </c>
      <c r="S4" s="42" t="s">
        <v>42</v>
      </c>
    </row>
    <row r="5" spans="1:20" x14ac:dyDescent="0.25">
      <c r="A5" s="4">
        <f t="shared" si="9"/>
        <v>0</v>
      </c>
      <c r="B5" s="4">
        <f t="shared" si="10"/>
        <v>454.16666666666669</v>
      </c>
      <c r="C5" s="4">
        <f t="shared" si="11"/>
        <v>545</v>
      </c>
      <c r="D5" s="4">
        <f t="shared" si="12"/>
        <v>654</v>
      </c>
      <c r="E5" s="5">
        <f t="shared" si="13"/>
        <v>1650000</v>
      </c>
      <c r="F5" s="9">
        <f t="shared" si="14"/>
        <v>3633</v>
      </c>
      <c r="G5" s="9">
        <f t="shared" si="15"/>
        <v>3028</v>
      </c>
      <c r="H5" s="9">
        <f t="shared" si="16"/>
        <v>2523</v>
      </c>
      <c r="I5" s="4" t="e">
        <f>#REF!</f>
        <v>#REF!</v>
      </c>
      <c r="J5" s="4">
        <f t="shared" si="17"/>
        <v>0</v>
      </c>
      <c r="O5">
        <v>0</v>
      </c>
      <c r="P5">
        <v>545</v>
      </c>
      <c r="Q5">
        <f t="shared" si="18"/>
        <v>454.16666666666669</v>
      </c>
      <c r="R5" s="2">
        <v>1650000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37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420.83333333333337</v>
      </c>
      <c r="C16" s="4">
        <f>B16*1.2</f>
        <v>505</v>
      </c>
      <c r="D16" s="4">
        <f t="shared" ref="D16:D28" si="34">C16*1.2</f>
        <v>606</v>
      </c>
      <c r="E16" s="5">
        <f t="shared" ref="E16:E28" si="35">R16</f>
        <v>2000000</v>
      </c>
      <c r="F16" s="9">
        <f t="shared" ref="F16:F28" si="36">ROUND((E16/B16),0)</f>
        <v>4752</v>
      </c>
      <c r="G16" s="9">
        <f t="shared" ref="G16:G28" si="37">ROUND((E16/C16),0)</f>
        <v>3960</v>
      </c>
      <c r="H16" s="9">
        <f t="shared" ref="H16:H28" si="38">ROUND((E16/D16),0)</f>
        <v>3300</v>
      </c>
      <c r="I16" s="4" t="e">
        <f>#REF!</f>
        <v>#REF!</v>
      </c>
      <c r="J16" s="4">
        <f t="shared" ref="J16:J28" si="39">S16</f>
        <v>0</v>
      </c>
      <c r="O16">
        <v>0</v>
      </c>
      <c r="P16">
        <v>505</v>
      </c>
      <c r="Q16">
        <f t="shared" ref="P16:Q28" si="40">P16/1.2</f>
        <v>420.83333333333337</v>
      </c>
      <c r="R16" s="2">
        <v>2000000</v>
      </c>
    </row>
    <row r="17" spans="1:24" x14ac:dyDescent="0.25">
      <c r="A17" s="4">
        <f t="shared" si="32"/>
        <v>0</v>
      </c>
      <c r="B17" s="4">
        <f t="shared" si="33"/>
        <v>487.5</v>
      </c>
      <c r="C17" s="4">
        <f t="shared" ref="C17:C28" si="41">B17*1.2</f>
        <v>585</v>
      </c>
      <c r="D17" s="4">
        <f t="shared" si="34"/>
        <v>702</v>
      </c>
      <c r="E17" s="5">
        <f t="shared" si="35"/>
        <v>2300000</v>
      </c>
      <c r="F17" s="9">
        <f t="shared" si="36"/>
        <v>4718</v>
      </c>
      <c r="G17" s="9">
        <f t="shared" si="37"/>
        <v>3932</v>
      </c>
      <c r="H17" s="9">
        <f t="shared" si="38"/>
        <v>3276</v>
      </c>
      <c r="I17" s="4" t="e">
        <f>#REF!</f>
        <v>#REF!</v>
      </c>
      <c r="J17" s="4">
        <f t="shared" si="39"/>
        <v>0</v>
      </c>
      <c r="O17">
        <v>0</v>
      </c>
      <c r="P17">
        <v>585</v>
      </c>
      <c r="Q17">
        <f t="shared" si="40"/>
        <v>487.5</v>
      </c>
      <c r="R17" s="2">
        <v>2300000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1800000</v>
      </c>
      <c r="F18" s="9">
        <f t="shared" si="36"/>
        <v>4500</v>
      </c>
      <c r="G18" s="9">
        <f t="shared" si="37"/>
        <v>3750</v>
      </c>
      <c r="H18" s="9">
        <f t="shared" si="38"/>
        <v>3125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1800000</v>
      </c>
    </row>
    <row r="19" spans="1:24" s="7" customFormat="1" x14ac:dyDescent="0.25">
      <c r="A19" s="47">
        <f t="shared" si="32"/>
        <v>0</v>
      </c>
      <c r="B19" s="47">
        <f t="shared" si="33"/>
        <v>500</v>
      </c>
      <c r="C19" s="47">
        <f t="shared" si="41"/>
        <v>600</v>
      </c>
      <c r="D19" s="47">
        <f t="shared" si="34"/>
        <v>720</v>
      </c>
      <c r="E19" s="48">
        <f t="shared" si="35"/>
        <v>2700000</v>
      </c>
      <c r="F19" s="47">
        <f t="shared" si="36"/>
        <v>5400</v>
      </c>
      <c r="G19" s="47">
        <f t="shared" si="37"/>
        <v>4500</v>
      </c>
      <c r="H19" s="47">
        <f t="shared" si="38"/>
        <v>3750</v>
      </c>
      <c r="I19" s="47" t="e">
        <f>#REF!</f>
        <v>#REF!</v>
      </c>
      <c r="J19" s="47">
        <f t="shared" si="39"/>
        <v>0</v>
      </c>
      <c r="O19" s="7">
        <v>0</v>
      </c>
      <c r="P19" s="7">
        <f t="shared" si="40"/>
        <v>0</v>
      </c>
      <c r="Q19" s="7">
        <v>500</v>
      </c>
      <c r="R19" s="49">
        <v>2700000</v>
      </c>
    </row>
    <row r="20" spans="1:24" s="42" customFormat="1" x14ac:dyDescent="0.25">
      <c r="A20" s="40">
        <f t="shared" si="32"/>
        <v>0</v>
      </c>
      <c r="B20" s="40">
        <f t="shared" si="33"/>
        <v>470.83333333333337</v>
      </c>
      <c r="C20" s="40">
        <f t="shared" si="41"/>
        <v>565</v>
      </c>
      <c r="D20" s="40">
        <f t="shared" si="34"/>
        <v>678</v>
      </c>
      <c r="E20" s="41">
        <f t="shared" si="35"/>
        <v>3000000</v>
      </c>
      <c r="F20" s="40">
        <f t="shared" si="36"/>
        <v>6372</v>
      </c>
      <c r="G20" s="40">
        <f t="shared" si="37"/>
        <v>5310</v>
      </c>
      <c r="H20" s="40">
        <f t="shared" si="38"/>
        <v>4425</v>
      </c>
      <c r="I20" s="40" t="e">
        <f>#REF!</f>
        <v>#REF!</v>
      </c>
      <c r="J20" s="40">
        <f t="shared" si="39"/>
        <v>0</v>
      </c>
      <c r="O20" s="42">
        <v>0</v>
      </c>
      <c r="P20" s="42">
        <v>565</v>
      </c>
      <c r="Q20" s="42">
        <f t="shared" si="40"/>
        <v>470.83333333333337</v>
      </c>
      <c r="R20" s="43">
        <v>3000000</v>
      </c>
    </row>
    <row r="21" spans="1:24" s="42" customFormat="1" x14ac:dyDescent="0.25">
      <c r="A21" s="40">
        <f t="shared" si="32"/>
        <v>0</v>
      </c>
      <c r="B21" s="40">
        <f t="shared" si="33"/>
        <v>250</v>
      </c>
      <c r="C21" s="40">
        <f t="shared" si="41"/>
        <v>300</v>
      </c>
      <c r="D21" s="40">
        <f t="shared" si="34"/>
        <v>360</v>
      </c>
      <c r="E21" s="41">
        <f t="shared" si="35"/>
        <v>1440000</v>
      </c>
      <c r="F21" s="40">
        <f t="shared" si="36"/>
        <v>5760</v>
      </c>
      <c r="G21" s="40">
        <f t="shared" si="37"/>
        <v>4800</v>
      </c>
      <c r="H21" s="40">
        <f t="shared" si="38"/>
        <v>4000</v>
      </c>
      <c r="I21" s="40" t="e">
        <f>#REF!</f>
        <v>#REF!</v>
      </c>
      <c r="J21" s="40">
        <f t="shared" si="39"/>
        <v>0</v>
      </c>
      <c r="O21" s="42">
        <v>0</v>
      </c>
      <c r="P21" s="42">
        <f t="shared" si="40"/>
        <v>0</v>
      </c>
      <c r="Q21" s="42">
        <v>250</v>
      </c>
      <c r="R21" s="43">
        <v>1440000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0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47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4500</v>
      </c>
      <c r="X29" s="20" t="s">
        <v>40</v>
      </c>
    </row>
    <row r="30" spans="1:24" ht="37.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4:25" ht="15.75" x14ac:dyDescent="0.25">
      <c r="D34" t="s">
        <v>39</v>
      </c>
      <c r="E34">
        <v>360</v>
      </c>
      <c r="S34" s="10"/>
      <c r="T34" s="10"/>
      <c r="U34" s="17" t="s">
        <v>18</v>
      </c>
      <c r="V34" s="23"/>
      <c r="W34" s="24">
        <f>W35-W33</f>
        <v>49</v>
      </c>
      <c r="X34" s="24">
        <v>2013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5" t="s">
        <v>38</v>
      </c>
      <c r="Q36" s="45"/>
      <c r="R36" s="45"/>
      <c r="S36" s="45"/>
      <c r="T36" s="46"/>
      <c r="U36" s="21" t="s">
        <v>20</v>
      </c>
      <c r="V36" s="23"/>
      <c r="W36" s="24">
        <f>90*W33/W35</f>
        <v>16.5</v>
      </c>
      <c r="X36" s="24"/>
    </row>
    <row r="37" spans="4:25" ht="15.75" x14ac:dyDescent="0.25">
      <c r="U37" s="17"/>
      <c r="V37" s="26"/>
      <c r="W37" s="27">
        <f>W36%</f>
        <v>0.16500000000000001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412.5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4087.5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32</v>
      </c>
      <c r="V44" s="30"/>
      <c r="W44" s="25">
        <v>360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1471500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W45*0.85</f>
        <v>1250775</v>
      </c>
    </row>
    <row r="47" spans="4:25" ht="15.75" x14ac:dyDescent="0.25">
      <c r="S47" s="10"/>
      <c r="T47" s="10"/>
      <c r="U47" s="17" t="s">
        <v>26</v>
      </c>
      <c r="V47" s="23"/>
      <c r="W47" s="34">
        <f>W45*0.7</f>
        <v>1030049.9999999999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900000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3065.625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40" sqref="A37:XFD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2024-03-19T08:30:56Z</dcterms:modified>
</cp:coreProperties>
</file>