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B20" i="1"/>
  <c r="B19" i="1"/>
  <c r="B18" i="1"/>
  <c r="J12" i="1"/>
  <c r="H13" i="1"/>
  <c r="H12" i="1"/>
  <c r="F27" i="1"/>
  <c r="B21" i="1"/>
  <c r="H17" i="1"/>
  <c r="B17" i="1"/>
  <c r="G17" i="1" l="1"/>
  <c r="E7" i="1"/>
  <c r="E6" i="1"/>
  <c r="E8" i="1"/>
  <c r="G12" i="1"/>
  <c r="C41" i="1"/>
  <c r="C35" i="1"/>
  <c r="G35" i="1"/>
  <c r="E9" i="1" l="1"/>
  <c r="F6" i="1"/>
  <c r="C30" i="1"/>
  <c r="C40" i="1"/>
  <c r="F37" i="1"/>
  <c r="G37" i="1" s="1"/>
  <c r="F41" i="1"/>
  <c r="G41" i="1" s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B15" i="1" l="1"/>
  <c r="I31" i="1"/>
  <c r="I30" i="1" l="1"/>
  <c r="I27" i="1" l="1"/>
  <c r="I32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<sst xmlns="http://schemas.openxmlformats.org/spreadsheetml/2006/main" count="32" uniqueCount="30">
  <si>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</si>
  <si>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</si>
  <si>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</si>
  <si>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</si>
  <si>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</si>
  <si>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</si>
  <si>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</si>
  <si>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</si>
  <si>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</si>
  <si>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</si>
  <si>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</si>
  <si>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</si>
  <si>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</si>
  <si>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</si>
  <si>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</si>
  <si>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</si>
  <si>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</si>
  <si>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</si>
  <si>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</si>
  <si>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</si>
  <si>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</si>
  <si>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</si>
  <si>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</si>
  <si>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</si>
  <si>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</si>
  <si>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19th</t>
  </si>
  <si>
    <t>18th</t>
  </si>
  <si>
    <t>16th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</si>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</sst>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  <xf numFmtId="43" fontId="6" fillId="0" borderId="0" xfId="1" applyFont="1"/>
    <xf numFmtId="43" fontId="5" fillId="0" borderId="0" xfId="1" applyFont="1"/>
    <xf numFmtId="164" fontId="6" fillId="0" borderId="0" xfId="1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58775</xdr:colOff>
      <xdr:row>43</xdr:row>
      <xdr:rowOff>29722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900CAC-BBC5-4AA1-A2C2-9107C8A83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1175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50014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9CB3E-9B80-4C53-AECA-ADCCFA46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18814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116018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8B3744-C3E8-4C76-AC00-1B8EEB41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08018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306204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9576B-00D7-4992-8733-24249609E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9804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94A6D-FE60-4E1A-BC38-E1F43DAF9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Normal="100" workbookViewId="0">
      <selection activeCell="H13" sqref="H1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15000</v>
      </c>
      <c r="C3" s="17"/>
      <c r="D3" s="10"/>
      <c r="E3">
        <v>1998</v>
      </c>
      <c r="F3" s="3">
        <v>2024</v>
      </c>
      <c r="G3" s="4">
        <f>F3-E3</f>
        <v>26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12300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6">
        <f>63.45*10.764</f>
        <v>682.97579999999994</v>
      </c>
      <c r="F6" s="3">
        <f>69.79*10.764</f>
        <v>751.21956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9.94*10.764</f>
        <v>106.99415999999999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789.9699599999999</v>
      </c>
      <c r="F8" s="55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E8*1.1</f>
        <v>868.96695599999998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1"/>
      <c r="G10" s="13"/>
      <c r="H10" s="31"/>
      <c r="I10" s="31"/>
      <c r="J10" s="34"/>
      <c r="K10" s="34"/>
      <c r="L10" s="30">
        <v>56</v>
      </c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>
        <v>69.790000000000006</v>
      </c>
      <c r="H11" s="56">
        <v>97700</v>
      </c>
      <c r="I11" s="56"/>
      <c r="J11" s="57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>
        <f>G11*10.764</f>
        <v>751.21956</v>
      </c>
      <c r="H12" s="56">
        <f>H11/100*110</f>
        <v>107470</v>
      </c>
      <c r="I12" s="56"/>
      <c r="J12" s="57">
        <f>H12-H11</f>
        <v>9770</v>
      </c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/>
      <c r="D13" s="44"/>
      <c r="E13" t="s">
        <v>24</v>
      </c>
      <c r="G13" s="13"/>
      <c r="H13" s="58">
        <f>H12/10.764</f>
        <v>9984.2066146413981</v>
      </c>
      <c r="I13" s="56"/>
      <c r="J13" s="57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12300</v>
      </c>
      <c r="C14" s="17"/>
      <c r="D14" s="10"/>
      <c r="E14" s="6"/>
      <c r="G14" s="13"/>
      <c r="H14" s="56"/>
      <c r="I14" s="56"/>
      <c r="J14" s="57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15000</v>
      </c>
      <c r="C15" s="17"/>
      <c r="D15" s="10"/>
      <c r="E15" s="6"/>
      <c r="G15" s="13">
        <v>683</v>
      </c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790</v>
      </c>
      <c r="C16" s="38"/>
      <c r="D16" s="8"/>
      <c r="E16" s="5"/>
      <c r="F16" s="5"/>
      <c r="G16" s="5">
        <v>107</v>
      </c>
      <c r="H16" s="6"/>
      <c r="M16" s="33"/>
    </row>
    <row r="17" spans="1:14" ht="16.5" x14ac:dyDescent="0.3">
      <c r="A17" s="16" t="s">
        <v>11</v>
      </c>
      <c r="B17" s="23">
        <f>B15*B16</f>
        <v>11850000</v>
      </c>
      <c r="C17" s="23"/>
      <c r="D17" s="10"/>
      <c r="E17" s="5"/>
      <c r="F17" s="36"/>
      <c r="G17" s="5">
        <f>SUM(G15:G16)</f>
        <v>790</v>
      </c>
      <c r="H17" s="6">
        <f>G17*1.1</f>
        <v>869.00000000000011</v>
      </c>
      <c r="M17" s="5"/>
      <c r="N17" s="6"/>
    </row>
    <row r="18" spans="1:14" ht="16.5" x14ac:dyDescent="0.3">
      <c r="A18" s="16" t="s">
        <v>28</v>
      </c>
      <c r="B18" s="23">
        <f>B17*0.9</f>
        <v>10665000</v>
      </c>
      <c r="C18" s="23"/>
      <c r="D18" s="10"/>
      <c r="E18" s="5"/>
      <c r="F18" s="36"/>
      <c r="G18" s="5"/>
      <c r="H18" s="6">
        <v>9984</v>
      </c>
      <c r="M18" s="5"/>
      <c r="N18" s="6"/>
    </row>
    <row r="19" spans="1:14" ht="16.5" x14ac:dyDescent="0.3">
      <c r="A19" s="16" t="s">
        <v>29</v>
      </c>
      <c r="B19" s="23">
        <f>B17*0.8</f>
        <v>9480000</v>
      </c>
      <c r="C19" s="23"/>
      <c r="D19" s="10"/>
      <c r="E19" s="5"/>
      <c r="F19" s="36"/>
      <c r="G19" s="5"/>
      <c r="H19" s="6">
        <f>H18*H17</f>
        <v>8676096.0000000019</v>
      </c>
      <c r="M19" s="5"/>
      <c r="N19" s="6"/>
    </row>
    <row r="20" spans="1:14" ht="16.5" x14ac:dyDescent="0.3">
      <c r="A20" s="16" t="s">
        <v>12</v>
      </c>
      <c r="B20" s="24">
        <f>869*B4</f>
        <v>2346300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24687.5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650</v>
      </c>
      <c r="C27" s="8">
        <v>1100</v>
      </c>
      <c r="D27" s="8"/>
      <c r="E27" s="8">
        <v>16000000</v>
      </c>
      <c r="F27" s="10">
        <f>E27/B27</f>
        <v>24615.384615384617</v>
      </c>
      <c r="G27" s="10">
        <f>E27/C27</f>
        <v>14545.454545454546</v>
      </c>
      <c r="H27" s="10" t="e">
        <f>E27/#REF!</f>
        <v>#REF!</v>
      </c>
      <c r="I27" s="8">
        <f>C27/B27</f>
        <v>1.6923076923076923</v>
      </c>
      <c r="J27" s="15"/>
    </row>
    <row r="28" spans="1:14" ht="17.25" x14ac:dyDescent="0.3">
      <c r="B28" s="9"/>
      <c r="C28" s="8">
        <v>630</v>
      </c>
      <c r="D28" s="8"/>
      <c r="E28" s="8">
        <v>8450000</v>
      </c>
      <c r="F28" s="10" t="e">
        <f t="shared" ref="F27:F33" si="0">E28/B28</f>
        <v>#DIV/0!</v>
      </c>
      <c r="G28" s="10">
        <f>E28/C28</f>
        <v>13412.698412698413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/>
      <c r="C29" s="8">
        <v>1125</v>
      </c>
      <c r="D29" s="8"/>
      <c r="E29" s="10">
        <v>10000000</v>
      </c>
      <c r="F29" s="10" t="e">
        <f t="shared" si="0"/>
        <v>#DIV/0!</v>
      </c>
      <c r="G29" s="10">
        <f t="shared" ref="G29:G33" si="1">E29/C29</f>
        <v>8888.8888888888887</v>
      </c>
      <c r="H29" s="10" t="e">
        <f>E29/#REF!</f>
        <v>#REF!</v>
      </c>
      <c r="I29" s="8"/>
    </row>
    <row r="30" spans="1:14" x14ac:dyDescent="0.25">
      <c r="B30" s="9">
        <v>600</v>
      </c>
      <c r="C30" s="8">
        <f>B30*1.55</f>
        <v>930</v>
      </c>
      <c r="D30" s="8"/>
      <c r="E30" s="10">
        <v>12500000</v>
      </c>
      <c r="F30" s="10">
        <f t="shared" si="0"/>
        <v>20833.333333333332</v>
      </c>
      <c r="G30" s="10">
        <f t="shared" si="1"/>
        <v>13440.860215053763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633</v>
      </c>
      <c r="B35">
        <v>9540000</v>
      </c>
      <c r="C35">
        <f>B35/A35</f>
        <v>15071.090047393365</v>
      </c>
      <c r="D35">
        <v>661500</v>
      </c>
      <c r="E35">
        <v>30000</v>
      </c>
      <c r="F35">
        <f>E35+D35+B35</f>
        <v>10231500</v>
      </c>
      <c r="G35">
        <f>F35/A35</f>
        <v>16163.507109004739</v>
      </c>
      <c r="H35" s="6"/>
      <c r="I35" t="s">
        <v>25</v>
      </c>
    </row>
    <row r="36" spans="1:9" x14ac:dyDescent="0.25">
      <c r="A36">
        <v>683</v>
      </c>
      <c r="B36">
        <v>10400000</v>
      </c>
      <c r="C36" s="53">
        <f t="shared" ref="C36:C40" si="2">B36/A36</f>
        <v>15226.939970717423</v>
      </c>
      <c r="D36">
        <v>725000</v>
      </c>
      <c r="E36">
        <v>30000</v>
      </c>
      <c r="F36">
        <f>E36+D36+B36</f>
        <v>11155000</v>
      </c>
      <c r="G36">
        <f>F36/A36</f>
        <v>16332.357247437774</v>
      </c>
      <c r="H36" s="6"/>
      <c r="I36" t="s">
        <v>26</v>
      </c>
    </row>
    <row r="37" spans="1:9" x14ac:dyDescent="0.25">
      <c r="B37" s="53"/>
      <c r="C37" s="53" t="e">
        <f t="shared" si="2"/>
        <v>#DIV/0!</v>
      </c>
      <c r="D37">
        <v>1218000</v>
      </c>
      <c r="E37">
        <v>30000</v>
      </c>
      <c r="F37">
        <f>E37+D37+B37</f>
        <v>1248000</v>
      </c>
      <c r="G37" t="e">
        <f>F37/A37</f>
        <v>#DIV/0!</v>
      </c>
      <c r="I37" t="s">
        <v>27</v>
      </c>
    </row>
    <row r="38" spans="1:9" x14ac:dyDescent="0.25">
      <c r="B38" s="53"/>
      <c r="C38" s="53" t="e">
        <f t="shared" si="2"/>
        <v>#DIV/0!</v>
      </c>
      <c r="D38" s="50">
        <v>1248000</v>
      </c>
      <c r="E38" s="50">
        <v>30000</v>
      </c>
      <c r="F38" s="50">
        <f>E38+D38+B38</f>
        <v>1278000</v>
      </c>
      <c r="G38" s="50" t="e">
        <f>F38/A38</f>
        <v>#DIV/0!</v>
      </c>
    </row>
    <row r="39" spans="1:9" ht="15.75" x14ac:dyDescent="0.25">
      <c r="A39" s="54"/>
      <c r="B39" s="53"/>
      <c r="C39" s="53" t="e">
        <f t="shared" si="2"/>
        <v>#DIV/0!</v>
      </c>
    </row>
    <row r="40" spans="1:9" ht="15.75" x14ac:dyDescent="0.25">
      <c r="A40" s="52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>
        <v>10855510</v>
      </c>
      <c r="B41" s="49">
        <v>683</v>
      </c>
      <c r="C41" s="50">
        <f>A41/B41</f>
        <v>15893.865300146414</v>
      </c>
      <c r="D41" s="50">
        <v>1220500</v>
      </c>
      <c r="E41" s="50">
        <v>30000</v>
      </c>
      <c r="F41" s="50">
        <f>E41+D41+B41</f>
        <v>1251183</v>
      </c>
      <c r="G41" s="50">
        <f>F41/A41</f>
        <v>0.11525787365126097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24" sqref="V23:V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2024-03-19T04:36:38Z</dcterms:modified>
</cp:coreProperties>
</file>