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1" l="1"/>
  <c r="B22" i="1" l="1"/>
  <c r="B19" i="1"/>
  <c r="N31" i="1"/>
  <c r="N33" i="1" s="1"/>
  <c r="M30" i="1"/>
  <c r="M31" i="1"/>
  <c r="M29" i="1"/>
  <c r="H21" i="1" l="1"/>
  <c r="O24" i="1" l="1"/>
  <c r="N24" i="1"/>
  <c r="N23" i="1"/>
  <c r="N22" i="1"/>
  <c r="L32" i="1"/>
  <c r="L31" i="1"/>
  <c r="G16" i="1"/>
  <c r="J23" i="1"/>
  <c r="C16" i="1"/>
  <c r="C18" i="1" s="1"/>
  <c r="L15" i="1"/>
  <c r="J16" i="1"/>
  <c r="J15" i="1"/>
  <c r="H19" i="1"/>
  <c r="H15" i="1"/>
  <c r="E18" i="1" l="1"/>
  <c r="G13" i="1" l="1"/>
  <c r="G9" i="1"/>
  <c r="F6" i="1"/>
  <c r="C42" i="1"/>
  <c r="F39" i="1"/>
  <c r="G39" i="1" s="1"/>
  <c r="F43" i="1"/>
  <c r="G43" i="1" s="1"/>
  <c r="C43" i="1"/>
  <c r="F42" i="1"/>
  <c r="C41" i="1"/>
  <c r="C40" i="1"/>
  <c r="F40" i="1"/>
  <c r="G40" i="1" s="1"/>
  <c r="B10" i="1"/>
  <c r="B11" i="1" s="1"/>
  <c r="B8" i="1"/>
  <c r="B6" i="1"/>
  <c r="B5" i="1"/>
  <c r="B14" i="1" s="1"/>
  <c r="G42" i="1" l="1"/>
  <c r="B12" i="1"/>
  <c r="B13" i="1" s="1"/>
  <c r="C39" i="1"/>
  <c r="C38" i="1"/>
  <c r="C37" i="1"/>
  <c r="B15" i="1" l="1"/>
  <c r="B17" i="1" s="1"/>
  <c r="I33" i="1"/>
  <c r="B23" i="1" l="1"/>
  <c r="I32" i="1"/>
  <c r="B20" i="1" l="1"/>
  <c r="B21" i="1"/>
  <c r="I29" i="1"/>
  <c r="I34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G37" i="1" s="1"/>
  <c r="F38" i="1"/>
  <c r="G38" i="1" s="1"/>
  <c r="I30" i="1" l="1"/>
  <c r="H34" i="1" l="1"/>
  <c r="H33" i="1"/>
  <c r="H35" i="1"/>
  <c r="H29" i="1" l="1"/>
  <c r="H30" i="1" l="1"/>
  <c r="H31" i="1"/>
  <c r="H32" i="1"/>
  <c r="G3" i="1" l="1"/>
</calcChain>
</file>

<file path=xl/sharedStrings.xml><?xml version="1.0" encoding="utf-8"?>
<sst xmlns="http://schemas.openxmlformats.org/spreadsheetml/2006/main" count="38" uniqueCount="35">
  <si>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</si>
  <si>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</si>
  <si>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</si>
  <si>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</si>
  <si>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</si>
  <si>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</si>
  <si>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</si>
  <si>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</si>
  <si>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</si>
  <si>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</si>
  <si>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</si>
  <si>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</si>
  <si>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</si>
  <si>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</si>
  <si>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</si>
  <si>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</si>
  <si>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</si>
  <si>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</si>
  <si>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</si>
  <si>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</si>
  <si>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</si>
  <si>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</si>
  <si>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</si>
  <si>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</si>
  <si>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19th</t>
  </si>
  <si>
    <t>18th</t>
  </si>
  <si>
    <t>16th</t>
  </si>
  <si>
    <t>RV</t>
  </si>
  <si>
    <t>DV</t>
  </si>
  <si>
    <t>7th Floor</t>
  </si>
  <si>
    <t>8th Floor</t>
  </si>
  <si>
    <t>Value (Including Parking)</t>
  </si>
  <si>
    <t>Measurement Carpet</t>
  </si>
  <si>
    <t>Total Carpet area</t>
  </si>
  <si>
    <t>Nikhar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</si>
</sst>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  <xf numFmtId="43" fontId="5" fillId="0" borderId="0" xfId="1" applyFont="1"/>
    <xf numFmtId="43" fontId="4" fillId="0" borderId="0" xfId="1" applyFont="1"/>
    <xf numFmtId="43" fontId="0" fillId="0" borderId="0" xfId="1" applyFont="1"/>
    <xf numFmtId="164" fontId="5" fillId="0" borderId="0" xfId="1" applyNumberFormat="1" applyFont="1"/>
    <xf numFmtId="164" fontId="0" fillId="0" borderId="0" xfId="1" applyNumberFormat="1" applyFont="1"/>
    <xf numFmtId="164" fontId="4" fillId="0" borderId="0" xfId="1" applyNumberFormat="1" applyFont="1"/>
    <xf numFmtId="164" fontId="10" fillId="0" borderId="1" xfId="0" applyNumberFormat="1" applyFont="1" applyBorder="1"/>
    <xf numFmtId="2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268609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AEBABA-AD35-43B3-8971-326CB25F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9809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58775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BFF40-9D53-448A-AEB7-F5C4CADDB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1175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573196</xdr:colOff>
      <xdr:row>46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F3BBF7-EFAF-41A4-95C5-4E7862074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55596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382670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31DF21-4D88-456F-8736-A0CCD0965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65070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335038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B0D38-D045-426A-BDA3-9317158BC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17438" cy="8259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562734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CA8B1-5D66-48E3-9DD2-DB6328D09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39534" cy="791638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343714</xdr:colOff>
      <xdr:row>41</xdr:row>
      <xdr:rowOff>39169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DA5BC4-AD40-41D7-B54C-10F79946C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830114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tabSelected="1" zoomScaleNormal="100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1.5703125" bestFit="1" customWidth="1"/>
    <col min="12" max="12" width="10.2851562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71000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68000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4190</v>
      </c>
      <c r="F6" s="3">
        <f>E6*1.1</f>
        <v>4609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 t="s">
        <v>29</v>
      </c>
      <c r="F8" s="56" t="s">
        <v>30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v>1960</v>
      </c>
      <c r="F9" s="32">
        <v>2230</v>
      </c>
      <c r="G9" s="13">
        <f>E9+F9</f>
        <v>4190</v>
      </c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E11" t="s">
        <v>32</v>
      </c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s="6" t="s">
        <v>29</v>
      </c>
      <c r="F12" s="56" t="s">
        <v>30</v>
      </c>
      <c r="G12" s="13" t="s">
        <v>33</v>
      </c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>
        <v>2057</v>
      </c>
      <c r="F13">
        <v>2088</v>
      </c>
      <c r="G13" s="13">
        <f>F13+E13</f>
        <v>4145</v>
      </c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68000</v>
      </c>
      <c r="C14" s="17"/>
      <c r="D14" s="10"/>
      <c r="E14" s="6"/>
      <c r="G14" s="13"/>
      <c r="H14" s="31">
        <v>115.41</v>
      </c>
      <c r="I14" s="31"/>
      <c r="J14" s="57">
        <v>383650</v>
      </c>
      <c r="K14" s="57"/>
      <c r="L14" s="58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71000</v>
      </c>
      <c r="C15" s="17"/>
      <c r="D15" s="10"/>
      <c r="E15" s="6"/>
      <c r="G15" s="13"/>
      <c r="H15" s="34">
        <f>H14*10.764</f>
        <v>1242.27324</v>
      </c>
      <c r="I15" s="34"/>
      <c r="J15" s="60">
        <f>J14/100*105</f>
        <v>402832.5</v>
      </c>
      <c r="K15" s="57"/>
      <c r="L15" s="62">
        <f>J15-J14</f>
        <v>19182.5</v>
      </c>
      <c r="M15" s="4"/>
    </row>
    <row r="16" spans="1:17" ht="16.5" x14ac:dyDescent="0.3">
      <c r="A16" s="16" t="s">
        <v>21</v>
      </c>
      <c r="B16" s="22">
        <v>4231</v>
      </c>
      <c r="C16" s="38">
        <f>B16*1.1</f>
        <v>4654.1000000000004</v>
      </c>
      <c r="D16" s="8"/>
      <c r="E16" s="5">
        <v>4230</v>
      </c>
      <c r="F16" s="5" t="s">
        <v>34</v>
      </c>
      <c r="G16" s="5">
        <f>E16*1.1</f>
        <v>4653</v>
      </c>
      <c r="H16" s="6"/>
      <c r="J16" s="61">
        <f>J15/10.764</f>
        <v>37424.052396878484</v>
      </c>
      <c r="K16" s="59"/>
      <c r="L16" s="59"/>
      <c r="M16" s="33"/>
    </row>
    <row r="17" spans="1:15" ht="16.5" x14ac:dyDescent="0.3">
      <c r="A17" s="16" t="s">
        <v>31</v>
      </c>
      <c r="B17" s="23">
        <f>B15*B16</f>
        <v>300401000</v>
      </c>
      <c r="C17" s="23">
        <v>37424</v>
      </c>
      <c r="D17" s="10"/>
      <c r="E17" s="5"/>
      <c r="F17" s="36"/>
      <c r="G17" s="5"/>
      <c r="H17" s="6">
        <v>2546.48</v>
      </c>
      <c r="M17" s="5"/>
      <c r="N17" s="6"/>
    </row>
    <row r="18" spans="1:15" ht="16.5" x14ac:dyDescent="0.3">
      <c r="A18" s="16"/>
      <c r="B18" s="23">
        <v>4500000</v>
      </c>
      <c r="C18" s="63">
        <f>C17*C16</f>
        <v>174175038.40000001</v>
      </c>
      <c r="D18" s="10"/>
      <c r="E18" s="5">
        <f>4230-4190</f>
        <v>40</v>
      </c>
      <c r="F18" s="36"/>
      <c r="G18" s="5"/>
      <c r="H18" s="6">
        <v>169366900</v>
      </c>
      <c r="M18" s="5"/>
      <c r="N18" s="6"/>
    </row>
    <row r="19" spans="1:15" ht="16.5" x14ac:dyDescent="0.3">
      <c r="A19" s="16"/>
      <c r="B19" s="23">
        <f>B18+B17</f>
        <v>304901000</v>
      </c>
      <c r="C19" s="23"/>
      <c r="D19" s="10"/>
      <c r="E19" s="5"/>
      <c r="F19" s="36"/>
      <c r="G19" s="5"/>
      <c r="H19" s="6">
        <f>H18/H17</f>
        <v>66510.202318494543</v>
      </c>
      <c r="M19" s="5"/>
      <c r="N19" s="6"/>
    </row>
    <row r="20" spans="1:15" ht="16.5" x14ac:dyDescent="0.3">
      <c r="A20" s="16" t="s">
        <v>27</v>
      </c>
      <c r="B20" s="23">
        <f>B19*0.9</f>
        <v>274410900</v>
      </c>
      <c r="C20" s="23"/>
      <c r="D20" s="10"/>
      <c r="E20" s="5"/>
      <c r="F20" s="36"/>
      <c r="G20" s="5"/>
      <c r="H20" s="6"/>
      <c r="M20" s="5"/>
      <c r="N20" s="6"/>
    </row>
    <row r="21" spans="1:15" ht="16.5" x14ac:dyDescent="0.3">
      <c r="A21" s="16" t="s">
        <v>28</v>
      </c>
      <c r="B21" s="23">
        <f>B19*0.8</f>
        <v>243920800</v>
      </c>
      <c r="C21" s="23"/>
      <c r="D21" s="10"/>
      <c r="E21" s="5">
        <f>B17/C16</f>
        <v>64545.454545454537</v>
      </c>
      <c r="F21" s="36"/>
      <c r="G21" s="5"/>
      <c r="H21" s="6">
        <f>71000-H19</f>
        <v>4489.7976815054571</v>
      </c>
      <c r="M21" s="5"/>
      <c r="N21" s="6"/>
    </row>
    <row r="22" spans="1:15" ht="16.5" x14ac:dyDescent="0.3">
      <c r="A22" s="16" t="s">
        <v>12</v>
      </c>
      <c r="B22" s="24">
        <f>C16*B4</f>
        <v>13962300.000000002</v>
      </c>
      <c r="C22" s="17"/>
      <c r="D22" s="10"/>
      <c r="E22" s="6"/>
      <c r="F22" s="5"/>
      <c r="J22">
        <v>432.36</v>
      </c>
      <c r="M22">
        <v>182</v>
      </c>
      <c r="N22">
        <f>M22*10.764</f>
        <v>1959.0479999999998</v>
      </c>
      <c r="O22">
        <v>1960</v>
      </c>
    </row>
    <row r="23" spans="1:15" ht="16.5" x14ac:dyDescent="0.3">
      <c r="A23" s="19" t="s">
        <v>16</v>
      </c>
      <c r="B23" s="24">
        <f>B17*0.03/12</f>
        <v>751002.5</v>
      </c>
      <c r="C23" s="39"/>
      <c r="D23" s="10"/>
      <c r="E23" s="6"/>
      <c r="F23" s="5"/>
      <c r="J23">
        <f>J22*10.764</f>
        <v>4653.9230399999997</v>
      </c>
      <c r="M23">
        <v>207</v>
      </c>
      <c r="N23">
        <f>M23*10.764</f>
        <v>2228.1479999999997</v>
      </c>
      <c r="O23">
        <v>2230</v>
      </c>
    </row>
    <row r="24" spans="1:15" x14ac:dyDescent="0.25">
      <c r="B24" s="12"/>
      <c r="J24">
        <v>4654</v>
      </c>
      <c r="N24">
        <f>SUM(N22:N23)</f>
        <v>4187.1959999999999</v>
      </c>
      <c r="O24">
        <f>SUM(O22:O23)</f>
        <v>4190</v>
      </c>
    </row>
    <row r="25" spans="1:15" x14ac:dyDescent="0.25">
      <c r="B25" s="12"/>
    </row>
    <row r="27" spans="1:15" x14ac:dyDescent="0.25">
      <c r="C27" t="s">
        <v>14</v>
      </c>
    </row>
    <row r="28" spans="1:15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5" ht="17.25" x14ac:dyDescent="0.3">
      <c r="B29" s="9">
        <v>600</v>
      </c>
      <c r="C29" s="8"/>
      <c r="D29" s="8"/>
      <c r="E29" s="8">
        <v>27000000</v>
      </c>
      <c r="F29" s="10">
        <f t="shared" ref="F29:F35" si="0">E29/B29</f>
        <v>45000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5"/>
      <c r="L29">
        <v>189.93</v>
      </c>
      <c r="M29" s="64">
        <f>L29*10.764</f>
        <v>2044.40652</v>
      </c>
      <c r="N29">
        <v>2044</v>
      </c>
    </row>
    <row r="30" spans="1:15" ht="17.25" x14ac:dyDescent="0.3">
      <c r="B30" s="9">
        <v>3000</v>
      </c>
      <c r="C30" s="8"/>
      <c r="D30" s="8"/>
      <c r="E30" s="8">
        <v>200000000</v>
      </c>
      <c r="F30" s="10">
        <f t="shared" si="0"/>
        <v>66666.666666666672</v>
      </c>
      <c r="G30" s="10" t="e">
        <f>E30/C30</f>
        <v>#DIV/0!</v>
      </c>
      <c r="H30" s="10" t="e">
        <f>E30/#REF!</f>
        <v>#REF!</v>
      </c>
      <c r="I30" s="8">
        <f>C30/B30</f>
        <v>0</v>
      </c>
      <c r="J30" s="15"/>
      <c r="L30">
        <v>203.13</v>
      </c>
      <c r="M30" s="64">
        <f t="shared" ref="M30:M31" si="1">L30*10.764</f>
        <v>2186.4913199999996</v>
      </c>
      <c r="N30">
        <v>2187</v>
      </c>
    </row>
    <row r="31" spans="1:15" x14ac:dyDescent="0.25">
      <c r="B31" s="9">
        <v>1500</v>
      </c>
      <c r="C31" s="8"/>
      <c r="D31" s="8"/>
      <c r="E31" s="10">
        <v>90000000</v>
      </c>
      <c r="F31" s="10">
        <f t="shared" si="0"/>
        <v>60000</v>
      </c>
      <c r="G31" s="10" t="e">
        <f t="shared" ref="G31:G35" si="2">E31/C31</f>
        <v>#DIV/0!</v>
      </c>
      <c r="H31" s="10" t="e">
        <f>E31/#REF!</f>
        <v>#REF!</v>
      </c>
      <c r="I31" s="8"/>
      <c r="L31">
        <f>SUM(L29:L30)</f>
        <v>393.06</v>
      </c>
      <c r="M31" s="64">
        <f t="shared" si="1"/>
        <v>4230.8978399999996</v>
      </c>
      <c r="N31">
        <f>SUM(N29:N30)</f>
        <v>4231</v>
      </c>
    </row>
    <row r="32" spans="1:15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2"/>
        <v>#DIV/0!</v>
      </c>
      <c r="H32" s="10" t="e">
        <f>E32/#REF!</f>
        <v>#REF!</v>
      </c>
      <c r="I32" s="8" t="e">
        <f>#REF!/B32</f>
        <v>#REF!</v>
      </c>
      <c r="L32">
        <f>L31*10.764</f>
        <v>4230.8978399999996</v>
      </c>
      <c r="M32" s="64"/>
    </row>
    <row r="33" spans="1:14" x14ac:dyDescent="0.25">
      <c r="B33" s="9"/>
      <c r="C33" s="25"/>
      <c r="E33" s="26"/>
      <c r="F33" s="26" t="e">
        <f t="shared" si="0"/>
        <v>#DIV/0!</v>
      </c>
      <c r="G33" s="10" t="e">
        <f t="shared" si="2"/>
        <v>#DIV/0!</v>
      </c>
      <c r="H33" s="26" t="e">
        <f>E33/#REF!</f>
        <v>#REF!</v>
      </c>
      <c r="I33" s="8" t="e">
        <f>C33/B33</f>
        <v>#DIV/0!</v>
      </c>
      <c r="L33">
        <v>4231</v>
      </c>
      <c r="N33">
        <f>N31*1.1</f>
        <v>4654.1000000000004</v>
      </c>
    </row>
    <row r="34" spans="1:14" x14ac:dyDescent="0.25">
      <c r="E34" s="26"/>
      <c r="F34" s="26" t="e">
        <f t="shared" si="0"/>
        <v>#DIV/0!</v>
      </c>
      <c r="G34" s="26" t="e">
        <f t="shared" si="2"/>
        <v>#DIV/0!</v>
      </c>
      <c r="H34" s="26" t="e">
        <f>E34/#REF!</f>
        <v>#REF!</v>
      </c>
      <c r="I34" t="e">
        <f>#REF!/B34</f>
        <v>#REF!</v>
      </c>
    </row>
    <row r="35" spans="1:14" x14ac:dyDescent="0.25">
      <c r="E35" s="25"/>
      <c r="F35" s="26" t="e">
        <f t="shared" si="0"/>
        <v>#DIV/0!</v>
      </c>
      <c r="G35" s="26" t="e">
        <f t="shared" si="2"/>
        <v>#DIV/0!</v>
      </c>
      <c r="H35" s="26" t="e">
        <f>E35/#REF!</f>
        <v>#REF!</v>
      </c>
    </row>
    <row r="37" spans="1:14" x14ac:dyDescent="0.25">
      <c r="A37">
        <v>2421</v>
      </c>
      <c r="B37">
        <v>169366900</v>
      </c>
      <c r="C37">
        <f t="shared" ref="C37:C43" si="3">B37/A37</f>
        <v>69957.41429161503</v>
      </c>
      <c r="D37">
        <v>510000</v>
      </c>
      <c r="E37">
        <v>30000</v>
      </c>
      <c r="F37">
        <f>E37+D37+B37</f>
        <v>169906900</v>
      </c>
      <c r="G37">
        <f>F37/A37</f>
        <v>70180.462618752586</v>
      </c>
      <c r="H37" s="6"/>
      <c r="I37" t="s">
        <v>24</v>
      </c>
    </row>
    <row r="38" spans="1:14" x14ac:dyDescent="0.25">
      <c r="A38">
        <v>1375</v>
      </c>
      <c r="B38">
        <v>57100000</v>
      </c>
      <c r="C38" s="54">
        <f t="shared" si="3"/>
        <v>41527.272727272728</v>
      </c>
      <c r="D38">
        <v>968500</v>
      </c>
      <c r="E38">
        <v>30000</v>
      </c>
      <c r="F38">
        <f>E38+D38+B38</f>
        <v>58098500</v>
      </c>
      <c r="G38">
        <f>F38/A38</f>
        <v>42253.454545454544</v>
      </c>
      <c r="H38" s="6"/>
      <c r="I38" t="s">
        <v>25</v>
      </c>
    </row>
    <row r="39" spans="1:14" x14ac:dyDescent="0.25">
      <c r="A39">
        <v>1129</v>
      </c>
      <c r="B39" s="54">
        <v>65528000</v>
      </c>
      <c r="C39" s="54">
        <f t="shared" si="3"/>
        <v>58040.744021257749</v>
      </c>
      <c r="D39">
        <v>1218000</v>
      </c>
      <c r="E39">
        <v>30000</v>
      </c>
      <c r="F39">
        <f>E39+D39+B39</f>
        <v>66776000</v>
      </c>
      <c r="G39">
        <f>F39/A39</f>
        <v>59146.147032772365</v>
      </c>
      <c r="I39" t="s">
        <v>26</v>
      </c>
    </row>
    <row r="40" spans="1:14" x14ac:dyDescent="0.25">
      <c r="A40">
        <v>6136</v>
      </c>
      <c r="B40" s="54">
        <v>328500000</v>
      </c>
      <c r="C40" s="54">
        <f t="shared" si="3"/>
        <v>53536.505867014341</v>
      </c>
      <c r="D40" s="50">
        <v>1248000</v>
      </c>
      <c r="E40" s="50">
        <v>30000</v>
      </c>
      <c r="F40" s="50">
        <f>E40+D40+B40</f>
        <v>329778000</v>
      </c>
      <c r="G40" s="50">
        <f>F40/A40</f>
        <v>53744.78487614081</v>
      </c>
    </row>
    <row r="41" spans="1:14" ht="15.75" x14ac:dyDescent="0.25">
      <c r="A41" s="55"/>
      <c r="B41" s="54"/>
      <c r="C41" s="54" t="e">
        <f t="shared" si="3"/>
        <v>#DIV/0!</v>
      </c>
    </row>
    <row r="42" spans="1:14" ht="15.75" x14ac:dyDescent="0.25">
      <c r="A42" s="53"/>
      <c r="B42" s="50"/>
      <c r="C42" s="50" t="e">
        <f t="shared" si="3"/>
        <v>#DIV/0!</v>
      </c>
      <c r="D42" s="50">
        <v>1194000</v>
      </c>
      <c r="E42" s="50">
        <v>30000</v>
      </c>
      <c r="F42" s="50">
        <f>E42+D42+B42</f>
        <v>1224000</v>
      </c>
      <c r="G42" s="50" t="e">
        <f>F42/A42</f>
        <v>#DIV/0!</v>
      </c>
    </row>
    <row r="43" spans="1:14" ht="15.75" x14ac:dyDescent="0.25">
      <c r="A43" s="48"/>
      <c r="B43" s="49"/>
      <c r="C43" s="50" t="e">
        <f t="shared" si="3"/>
        <v>#DIV/0!</v>
      </c>
      <c r="D43" s="50">
        <v>1220500</v>
      </c>
      <c r="E43" s="50">
        <v>30000</v>
      </c>
      <c r="F43" s="50">
        <f>E43+D43+B43</f>
        <v>1250500</v>
      </c>
      <c r="G43" s="50" t="e">
        <f>F43/A43</f>
        <v>#DIV/0!</v>
      </c>
    </row>
    <row r="44" spans="1:14" ht="15.75" x14ac:dyDescent="0.25">
      <c r="A44" s="30"/>
    </row>
    <row r="45" spans="1:14" ht="15.75" x14ac:dyDescent="0.25">
      <c r="A45" s="30"/>
    </row>
    <row r="46" spans="1:14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2024-06-25T07:23:48Z</dcterms:modified>
</cp:coreProperties>
</file>